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755" tabRatio="844" activeTab="1"/>
  </bookViews>
  <sheets>
    <sheet name="concentrado datos inicial" sheetId="8" r:id="rId1"/>
    <sheet name="1°A" sheetId="1" r:id="rId2"/>
    <sheet name="3° prueba" sheetId="3" state="hidden" r:id="rId3"/>
    <sheet name="4° prueba" sheetId="4" state="hidden" r:id="rId4"/>
    <sheet name="5° prueba" sheetId="5" state="hidden" r:id="rId5"/>
    <sheet name="6° prueba" sheetId="6" state="hidden" r:id="rId6"/>
    <sheet name="1°B" sheetId="20" r:id="rId7"/>
    <sheet name="2°A" sheetId="21" r:id="rId8"/>
    <sheet name="2°B" sheetId="22" r:id="rId9"/>
    <sheet name="3°A" sheetId="23" r:id="rId10"/>
    <sheet name="3°B" sheetId="24" r:id="rId11"/>
    <sheet name="4°A" sheetId="25" r:id="rId12"/>
    <sheet name="4°B" sheetId="26" r:id="rId13"/>
    <sheet name="5°A " sheetId="27" r:id="rId14"/>
    <sheet name="5°B" sheetId="28" r:id="rId15"/>
    <sheet name="6°A" sheetId="29" r:id="rId16"/>
    <sheet name="6°B" sheetId="30" r:id="rId17"/>
    <sheet name="preguntas p evaluar" sheetId="7" r:id="rId18"/>
  </sheets>
  <calcPr calcId="145621"/>
</workbook>
</file>

<file path=xl/calcChain.xml><?xml version="1.0" encoding="utf-8"?>
<calcChain xmlns="http://schemas.openxmlformats.org/spreadsheetml/2006/main">
  <c r="B22" i="30" l="1"/>
  <c r="B21" i="30"/>
  <c r="B20" i="30"/>
  <c r="B19" i="30"/>
  <c r="B17" i="30"/>
  <c r="B16" i="30"/>
  <c r="B15" i="30"/>
  <c r="B14" i="30"/>
  <c r="B12" i="30"/>
  <c r="B11" i="30"/>
  <c r="B10" i="30"/>
  <c r="B9" i="30"/>
  <c r="B18" i="30"/>
  <c r="B13" i="30"/>
  <c r="B8" i="30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22" i="28"/>
  <c r="B21" i="28"/>
  <c r="B20" i="28"/>
  <c r="B19" i="28"/>
  <c r="B17" i="28"/>
  <c r="B16" i="28"/>
  <c r="B15" i="28"/>
  <c r="B14" i="28"/>
  <c r="B13" i="28"/>
  <c r="B18" i="28"/>
  <c r="B12" i="28"/>
  <c r="B11" i="28"/>
  <c r="B10" i="28"/>
  <c r="B9" i="28"/>
  <c r="B8" i="28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22" i="25"/>
  <c r="B21" i="25"/>
  <c r="B20" i="25"/>
  <c r="B19" i="25"/>
  <c r="B18" i="25"/>
  <c r="B17" i="25"/>
  <c r="B16" i="25"/>
  <c r="B15" i="25"/>
  <c r="B13" i="25"/>
  <c r="B14" i="25"/>
  <c r="B12" i="25"/>
  <c r="B11" i="25"/>
  <c r="B10" i="25"/>
  <c r="B9" i="25"/>
  <c r="B8" i="25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8" i="24"/>
  <c r="B9" i="24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P2" i="30" l="1"/>
  <c r="M57" i="30"/>
  <c r="N55" i="30"/>
  <c r="C55" i="30"/>
  <c r="B55" i="30"/>
  <c r="J22" i="30"/>
  <c r="H22" i="30"/>
  <c r="F22" i="30"/>
  <c r="D22" i="30"/>
  <c r="K22" i="30" s="1"/>
  <c r="J21" i="30"/>
  <c r="H21" i="30"/>
  <c r="F21" i="30"/>
  <c r="D21" i="30"/>
  <c r="K21" i="30" s="1"/>
  <c r="J20" i="30"/>
  <c r="H20" i="30"/>
  <c r="F20" i="30"/>
  <c r="D20" i="30"/>
  <c r="K20" i="30" s="1"/>
  <c r="J19" i="30"/>
  <c r="H19" i="30"/>
  <c r="F19" i="30"/>
  <c r="D19" i="30"/>
  <c r="K19" i="30" s="1"/>
  <c r="J18" i="30"/>
  <c r="H18" i="30"/>
  <c r="F18" i="30"/>
  <c r="D18" i="30"/>
  <c r="K18" i="30" s="1"/>
  <c r="P7" i="30" s="1"/>
  <c r="L18" i="30" s="1"/>
  <c r="M18" i="30" s="1"/>
  <c r="J17" i="30"/>
  <c r="H17" i="30"/>
  <c r="F17" i="30"/>
  <c r="D17" i="30"/>
  <c r="K17" i="30" s="1"/>
  <c r="J16" i="30"/>
  <c r="H16" i="30"/>
  <c r="F16" i="30"/>
  <c r="D16" i="30"/>
  <c r="K16" i="30" s="1"/>
  <c r="J15" i="30"/>
  <c r="H15" i="30"/>
  <c r="F15" i="30"/>
  <c r="D15" i="30"/>
  <c r="K15" i="30" s="1"/>
  <c r="J14" i="30"/>
  <c r="H14" i="30"/>
  <c r="F14" i="30"/>
  <c r="D14" i="30"/>
  <c r="K14" i="30" s="1"/>
  <c r="J13" i="30"/>
  <c r="H13" i="30"/>
  <c r="F13" i="30"/>
  <c r="D13" i="30"/>
  <c r="K13" i="30" s="1"/>
  <c r="J12" i="30"/>
  <c r="H12" i="30"/>
  <c r="F12" i="30"/>
  <c r="D12" i="30"/>
  <c r="K12" i="30" s="1"/>
  <c r="J11" i="30"/>
  <c r="H11" i="30"/>
  <c r="F11" i="30"/>
  <c r="D11" i="30"/>
  <c r="K11" i="30" s="1"/>
  <c r="J10" i="30"/>
  <c r="H10" i="30"/>
  <c r="F10" i="30"/>
  <c r="D10" i="30"/>
  <c r="K10" i="30" s="1"/>
  <c r="J9" i="30"/>
  <c r="H9" i="30"/>
  <c r="F9" i="30"/>
  <c r="D9" i="30"/>
  <c r="K9" i="30" s="1"/>
  <c r="J8" i="30"/>
  <c r="H8" i="30"/>
  <c r="F8" i="30"/>
  <c r="D8" i="30"/>
  <c r="K8" i="30" s="1"/>
  <c r="N7" i="30" s="1"/>
  <c r="L8" i="30" s="1"/>
  <c r="M8" i="30" s="1"/>
  <c r="M3" i="30"/>
  <c r="M2" i="30"/>
  <c r="C2" i="30"/>
  <c r="P1" i="30"/>
  <c r="O1" i="30"/>
  <c r="P2" i="29"/>
  <c r="M57" i="29"/>
  <c r="N55" i="29"/>
  <c r="C55" i="29"/>
  <c r="B55" i="29"/>
  <c r="J22" i="29"/>
  <c r="H22" i="29"/>
  <c r="F22" i="29"/>
  <c r="D22" i="29"/>
  <c r="K22" i="29" s="1"/>
  <c r="J21" i="29"/>
  <c r="H21" i="29"/>
  <c r="F21" i="29"/>
  <c r="D21" i="29"/>
  <c r="K21" i="29" s="1"/>
  <c r="J20" i="29"/>
  <c r="H20" i="29"/>
  <c r="F20" i="29"/>
  <c r="D20" i="29"/>
  <c r="K20" i="29" s="1"/>
  <c r="J19" i="29"/>
  <c r="H19" i="29"/>
  <c r="F19" i="29"/>
  <c r="D19" i="29"/>
  <c r="K19" i="29" s="1"/>
  <c r="J18" i="29"/>
  <c r="H18" i="29"/>
  <c r="F18" i="29"/>
  <c r="D18" i="29"/>
  <c r="K18" i="29" s="1"/>
  <c r="J17" i="29"/>
  <c r="H17" i="29"/>
  <c r="F17" i="29"/>
  <c r="D17" i="29"/>
  <c r="K17" i="29" s="1"/>
  <c r="J16" i="29"/>
  <c r="H16" i="29"/>
  <c r="F16" i="29"/>
  <c r="D16" i="29"/>
  <c r="K16" i="29" s="1"/>
  <c r="J15" i="29"/>
  <c r="H15" i="29"/>
  <c r="F15" i="29"/>
  <c r="D15" i="29"/>
  <c r="K15" i="29" s="1"/>
  <c r="J14" i="29"/>
  <c r="H14" i="29"/>
  <c r="F14" i="29"/>
  <c r="D14" i="29"/>
  <c r="K14" i="29" s="1"/>
  <c r="J13" i="29"/>
  <c r="H13" i="29"/>
  <c r="F13" i="29"/>
  <c r="D13" i="29"/>
  <c r="K13" i="29" s="1"/>
  <c r="O7" i="29" s="1"/>
  <c r="L13" i="29" s="1"/>
  <c r="M13" i="29" s="1"/>
  <c r="J12" i="29"/>
  <c r="H12" i="29"/>
  <c r="F12" i="29"/>
  <c r="D12" i="29"/>
  <c r="K12" i="29" s="1"/>
  <c r="J11" i="29"/>
  <c r="H11" i="29"/>
  <c r="F11" i="29"/>
  <c r="D11" i="29"/>
  <c r="K11" i="29" s="1"/>
  <c r="J10" i="29"/>
  <c r="H10" i="29"/>
  <c r="F10" i="29"/>
  <c r="D10" i="29"/>
  <c r="K10" i="29" s="1"/>
  <c r="J9" i="29"/>
  <c r="H9" i="29"/>
  <c r="F9" i="29"/>
  <c r="D9" i="29"/>
  <c r="K9" i="29" s="1"/>
  <c r="J8" i="29"/>
  <c r="H8" i="29"/>
  <c r="F8" i="29"/>
  <c r="D8" i="29"/>
  <c r="K8" i="29" s="1"/>
  <c r="M3" i="29"/>
  <c r="M2" i="29"/>
  <c r="C2" i="29"/>
  <c r="P1" i="29"/>
  <c r="O1" i="29"/>
  <c r="P2" i="28"/>
  <c r="P2" i="27"/>
  <c r="M57" i="28"/>
  <c r="N55" i="28"/>
  <c r="C55" i="28"/>
  <c r="B55" i="28"/>
  <c r="J22" i="28"/>
  <c r="H22" i="28"/>
  <c r="F22" i="28"/>
  <c r="D22" i="28"/>
  <c r="J21" i="28"/>
  <c r="H21" i="28"/>
  <c r="F21" i="28"/>
  <c r="D21" i="28"/>
  <c r="J20" i="28"/>
  <c r="H20" i="28"/>
  <c r="F20" i="28"/>
  <c r="D20" i="28"/>
  <c r="K20" i="28" s="1"/>
  <c r="J19" i="28"/>
  <c r="H19" i="28"/>
  <c r="F19" i="28"/>
  <c r="D19" i="28"/>
  <c r="J18" i="28"/>
  <c r="H18" i="28"/>
  <c r="F18" i="28"/>
  <c r="D18" i="28"/>
  <c r="K18" i="28" s="1"/>
  <c r="J17" i="28"/>
  <c r="H17" i="28"/>
  <c r="F17" i="28"/>
  <c r="D17" i="28"/>
  <c r="J16" i="28"/>
  <c r="H16" i="28"/>
  <c r="F16" i="28"/>
  <c r="D16" i="28"/>
  <c r="J15" i="28"/>
  <c r="H15" i="28"/>
  <c r="F15" i="28"/>
  <c r="D15" i="28"/>
  <c r="J14" i="28"/>
  <c r="H14" i="28"/>
  <c r="F14" i="28"/>
  <c r="D14" i="28"/>
  <c r="J13" i="28"/>
  <c r="H13" i="28"/>
  <c r="F13" i="28"/>
  <c r="D13" i="28"/>
  <c r="J12" i="28"/>
  <c r="H12" i="28"/>
  <c r="F12" i="28"/>
  <c r="D12" i="28"/>
  <c r="K12" i="28" s="1"/>
  <c r="J11" i="28"/>
  <c r="H11" i="28"/>
  <c r="F11" i="28"/>
  <c r="D11" i="28"/>
  <c r="J10" i="28"/>
  <c r="H10" i="28"/>
  <c r="F10" i="28"/>
  <c r="D10" i="28"/>
  <c r="K10" i="28" s="1"/>
  <c r="J9" i="28"/>
  <c r="H9" i="28"/>
  <c r="F9" i="28"/>
  <c r="D9" i="28"/>
  <c r="J8" i="28"/>
  <c r="H8" i="28"/>
  <c r="F8" i="28"/>
  <c r="D8" i="28"/>
  <c r="K8" i="28" s="1"/>
  <c r="M3" i="28"/>
  <c r="M2" i="28"/>
  <c r="C2" i="28"/>
  <c r="P1" i="28"/>
  <c r="O1" i="28"/>
  <c r="M57" i="27"/>
  <c r="N55" i="27"/>
  <c r="C55" i="27"/>
  <c r="B55" i="27"/>
  <c r="J22" i="27"/>
  <c r="H22" i="27"/>
  <c r="F22" i="27"/>
  <c r="D22" i="27"/>
  <c r="K22" i="27" s="1"/>
  <c r="J21" i="27"/>
  <c r="H21" i="27"/>
  <c r="F21" i="27"/>
  <c r="D21" i="27"/>
  <c r="K21" i="27" s="1"/>
  <c r="J20" i="27"/>
  <c r="H20" i="27"/>
  <c r="F20" i="27"/>
  <c r="D20" i="27"/>
  <c r="K20" i="27" s="1"/>
  <c r="J19" i="27"/>
  <c r="H19" i="27"/>
  <c r="F19" i="27"/>
  <c r="D19" i="27"/>
  <c r="K19" i="27" s="1"/>
  <c r="J18" i="27"/>
  <c r="H18" i="27"/>
  <c r="F18" i="27"/>
  <c r="D18" i="27"/>
  <c r="K18" i="27" s="1"/>
  <c r="P7" i="27" s="1"/>
  <c r="L18" i="27" s="1"/>
  <c r="M18" i="27" s="1"/>
  <c r="J17" i="27"/>
  <c r="H17" i="27"/>
  <c r="F17" i="27"/>
  <c r="D17" i="27"/>
  <c r="K17" i="27" s="1"/>
  <c r="J16" i="27"/>
  <c r="H16" i="27"/>
  <c r="F16" i="27"/>
  <c r="D16" i="27"/>
  <c r="K16" i="27" s="1"/>
  <c r="J15" i="27"/>
  <c r="H15" i="27"/>
  <c r="F15" i="27"/>
  <c r="D15" i="27"/>
  <c r="K15" i="27" s="1"/>
  <c r="J14" i="27"/>
  <c r="H14" i="27"/>
  <c r="F14" i="27"/>
  <c r="D14" i="27"/>
  <c r="K14" i="27" s="1"/>
  <c r="J13" i="27"/>
  <c r="H13" i="27"/>
  <c r="F13" i="27"/>
  <c r="D13" i="27"/>
  <c r="K13" i="27" s="1"/>
  <c r="J12" i="27"/>
  <c r="H12" i="27"/>
  <c r="F12" i="27"/>
  <c r="D12" i="27"/>
  <c r="K12" i="27" s="1"/>
  <c r="J11" i="27"/>
  <c r="H11" i="27"/>
  <c r="F11" i="27"/>
  <c r="D11" i="27"/>
  <c r="K11" i="27" s="1"/>
  <c r="J10" i="27"/>
  <c r="H10" i="27"/>
  <c r="F10" i="27"/>
  <c r="D10" i="27"/>
  <c r="K10" i="27" s="1"/>
  <c r="J9" i="27"/>
  <c r="H9" i="27"/>
  <c r="F9" i="27"/>
  <c r="D9" i="27"/>
  <c r="K9" i="27" s="1"/>
  <c r="J8" i="27"/>
  <c r="H8" i="27"/>
  <c r="F8" i="27"/>
  <c r="D8" i="27"/>
  <c r="K8" i="27" s="1"/>
  <c r="N7" i="27" s="1"/>
  <c r="L8" i="27" s="1"/>
  <c r="M8" i="27" s="1"/>
  <c r="M3" i="27"/>
  <c r="M2" i="27"/>
  <c r="C2" i="27"/>
  <c r="P1" i="27"/>
  <c r="O1" i="27"/>
  <c r="P2" i="26"/>
  <c r="P2" i="25"/>
  <c r="M57" i="26"/>
  <c r="N55" i="26"/>
  <c r="C55" i="26"/>
  <c r="B55" i="26"/>
  <c r="J22" i="26"/>
  <c r="H22" i="26"/>
  <c r="F22" i="26"/>
  <c r="D22" i="26"/>
  <c r="K22" i="26" s="1"/>
  <c r="J21" i="26"/>
  <c r="H21" i="26"/>
  <c r="F21" i="26"/>
  <c r="D21" i="26"/>
  <c r="K21" i="26" s="1"/>
  <c r="J20" i="26"/>
  <c r="H20" i="26"/>
  <c r="F20" i="26"/>
  <c r="D20" i="26"/>
  <c r="J19" i="26"/>
  <c r="H19" i="26"/>
  <c r="F19" i="26"/>
  <c r="D19" i="26"/>
  <c r="K19" i="26" s="1"/>
  <c r="J18" i="26"/>
  <c r="H18" i="26"/>
  <c r="F18" i="26"/>
  <c r="D18" i="26"/>
  <c r="K18" i="26" s="1"/>
  <c r="J17" i="26"/>
  <c r="H17" i="26"/>
  <c r="F17" i="26"/>
  <c r="D17" i="26"/>
  <c r="J16" i="26"/>
  <c r="H16" i="26"/>
  <c r="F16" i="26"/>
  <c r="D16" i="26"/>
  <c r="J15" i="26"/>
  <c r="H15" i="26"/>
  <c r="F15" i="26"/>
  <c r="D15" i="26"/>
  <c r="K15" i="26" s="1"/>
  <c r="J14" i="26"/>
  <c r="H14" i="26"/>
  <c r="F14" i="26"/>
  <c r="D14" i="26"/>
  <c r="K14" i="26" s="1"/>
  <c r="J13" i="26"/>
  <c r="H13" i="26"/>
  <c r="F13" i="26"/>
  <c r="D13" i="26"/>
  <c r="J12" i="26"/>
  <c r="H12" i="26"/>
  <c r="F12" i="26"/>
  <c r="D12" i="26"/>
  <c r="K12" i="26" s="1"/>
  <c r="J11" i="26"/>
  <c r="H11" i="26"/>
  <c r="F11" i="26"/>
  <c r="D11" i="26"/>
  <c r="K11" i="26" s="1"/>
  <c r="J10" i="26"/>
  <c r="H10" i="26"/>
  <c r="F10" i="26"/>
  <c r="D10" i="26"/>
  <c r="K10" i="26" s="1"/>
  <c r="J9" i="26"/>
  <c r="H9" i="26"/>
  <c r="F9" i="26"/>
  <c r="D9" i="26"/>
  <c r="K9" i="26" s="1"/>
  <c r="J8" i="26"/>
  <c r="H8" i="26"/>
  <c r="F8" i="26"/>
  <c r="D8" i="26"/>
  <c r="K8" i="26" s="1"/>
  <c r="M3" i="26"/>
  <c r="M2" i="26"/>
  <c r="C2" i="26"/>
  <c r="P1" i="26"/>
  <c r="O1" i="26"/>
  <c r="M57" i="25"/>
  <c r="N55" i="25"/>
  <c r="C55" i="25"/>
  <c r="B55" i="25"/>
  <c r="J22" i="25"/>
  <c r="H22" i="25"/>
  <c r="F22" i="25"/>
  <c r="D22" i="25"/>
  <c r="K22" i="25" s="1"/>
  <c r="J21" i="25"/>
  <c r="H21" i="25"/>
  <c r="F21" i="25"/>
  <c r="D21" i="25"/>
  <c r="K21" i="25" s="1"/>
  <c r="J20" i="25"/>
  <c r="H20" i="25"/>
  <c r="F20" i="25"/>
  <c r="D20" i="25"/>
  <c r="J19" i="25"/>
  <c r="H19" i="25"/>
  <c r="F19" i="25"/>
  <c r="D19" i="25"/>
  <c r="K19" i="25" s="1"/>
  <c r="J18" i="25"/>
  <c r="H18" i="25"/>
  <c r="F18" i="25"/>
  <c r="D18" i="25"/>
  <c r="K18" i="25" s="1"/>
  <c r="J17" i="25"/>
  <c r="H17" i="25"/>
  <c r="F17" i="25"/>
  <c r="D17" i="25"/>
  <c r="K17" i="25" s="1"/>
  <c r="J16" i="25"/>
  <c r="H16" i="25"/>
  <c r="F16" i="25"/>
  <c r="D16" i="25"/>
  <c r="K16" i="25" s="1"/>
  <c r="J15" i="25"/>
  <c r="H15" i="25"/>
  <c r="F15" i="25"/>
  <c r="D15" i="25"/>
  <c r="J14" i="25"/>
  <c r="H14" i="25"/>
  <c r="F14" i="25"/>
  <c r="D14" i="25"/>
  <c r="J13" i="25"/>
  <c r="H13" i="25"/>
  <c r="F13" i="25"/>
  <c r="D13" i="25"/>
  <c r="J12" i="25"/>
  <c r="H12" i="25"/>
  <c r="F12" i="25"/>
  <c r="D12" i="25"/>
  <c r="K12" i="25" s="1"/>
  <c r="J11" i="25"/>
  <c r="H11" i="25"/>
  <c r="F11" i="25"/>
  <c r="D11" i="25"/>
  <c r="K11" i="25" s="1"/>
  <c r="J10" i="25"/>
  <c r="H10" i="25"/>
  <c r="F10" i="25"/>
  <c r="D10" i="25"/>
  <c r="K10" i="25" s="1"/>
  <c r="J9" i="25"/>
  <c r="H9" i="25"/>
  <c r="F9" i="25"/>
  <c r="D9" i="25"/>
  <c r="K9" i="25" s="1"/>
  <c r="J8" i="25"/>
  <c r="H8" i="25"/>
  <c r="F8" i="25"/>
  <c r="D8" i="25"/>
  <c r="K8" i="25" s="1"/>
  <c r="M3" i="25"/>
  <c r="M2" i="25"/>
  <c r="C2" i="25"/>
  <c r="P1" i="25"/>
  <c r="O1" i="25"/>
  <c r="P2" i="24"/>
  <c r="P2" i="23"/>
  <c r="M57" i="24"/>
  <c r="N55" i="24"/>
  <c r="C55" i="24"/>
  <c r="B55" i="24"/>
  <c r="J22" i="24"/>
  <c r="H22" i="24"/>
  <c r="F22" i="24"/>
  <c r="D22" i="24"/>
  <c r="K22" i="24" s="1"/>
  <c r="J21" i="24"/>
  <c r="H21" i="24"/>
  <c r="F21" i="24"/>
  <c r="D21" i="24"/>
  <c r="K21" i="24" s="1"/>
  <c r="J20" i="24"/>
  <c r="H20" i="24"/>
  <c r="F20" i="24"/>
  <c r="D20" i="24"/>
  <c r="K20" i="24" s="1"/>
  <c r="J19" i="24"/>
  <c r="H19" i="24"/>
  <c r="F19" i="24"/>
  <c r="D19" i="24"/>
  <c r="K19" i="24" s="1"/>
  <c r="J18" i="24"/>
  <c r="H18" i="24"/>
  <c r="F18" i="24"/>
  <c r="D18" i="24"/>
  <c r="K18" i="24" s="1"/>
  <c r="J17" i="24"/>
  <c r="H17" i="24"/>
  <c r="F17" i="24"/>
  <c r="D17" i="24"/>
  <c r="K17" i="24" s="1"/>
  <c r="J16" i="24"/>
  <c r="H16" i="24"/>
  <c r="F16" i="24"/>
  <c r="D16" i="24"/>
  <c r="K16" i="24" s="1"/>
  <c r="J15" i="24"/>
  <c r="H15" i="24"/>
  <c r="F15" i="24"/>
  <c r="D15" i="24"/>
  <c r="K15" i="24" s="1"/>
  <c r="J14" i="24"/>
  <c r="H14" i="24"/>
  <c r="F14" i="24"/>
  <c r="D14" i="24"/>
  <c r="K14" i="24" s="1"/>
  <c r="J13" i="24"/>
  <c r="H13" i="24"/>
  <c r="F13" i="24"/>
  <c r="D13" i="24"/>
  <c r="K13" i="24" s="1"/>
  <c r="O7" i="24" s="1"/>
  <c r="L13" i="24" s="1"/>
  <c r="M13" i="24" s="1"/>
  <c r="J12" i="24"/>
  <c r="H12" i="24"/>
  <c r="F12" i="24"/>
  <c r="D12" i="24"/>
  <c r="K12" i="24" s="1"/>
  <c r="J11" i="24"/>
  <c r="H11" i="24"/>
  <c r="F11" i="24"/>
  <c r="D11" i="24"/>
  <c r="K11" i="24" s="1"/>
  <c r="J10" i="24"/>
  <c r="H10" i="24"/>
  <c r="F10" i="24"/>
  <c r="D10" i="24"/>
  <c r="K10" i="24" s="1"/>
  <c r="J9" i="24"/>
  <c r="H9" i="24"/>
  <c r="F9" i="24"/>
  <c r="D9" i="24"/>
  <c r="K9" i="24" s="1"/>
  <c r="J8" i="24"/>
  <c r="H8" i="24"/>
  <c r="F8" i="24"/>
  <c r="D8" i="24"/>
  <c r="K8" i="24" s="1"/>
  <c r="M3" i="24"/>
  <c r="M2" i="24"/>
  <c r="C2" i="24"/>
  <c r="P1" i="24"/>
  <c r="O1" i="24"/>
  <c r="M57" i="23"/>
  <c r="N55" i="23"/>
  <c r="C55" i="23"/>
  <c r="B55" i="23"/>
  <c r="J22" i="23"/>
  <c r="H22" i="23"/>
  <c r="F22" i="23"/>
  <c r="D22" i="23"/>
  <c r="K22" i="23" s="1"/>
  <c r="J21" i="23"/>
  <c r="H21" i="23"/>
  <c r="F21" i="23"/>
  <c r="D21" i="23"/>
  <c r="K21" i="23" s="1"/>
  <c r="J20" i="23"/>
  <c r="H20" i="23"/>
  <c r="F20" i="23"/>
  <c r="D20" i="23"/>
  <c r="K20" i="23" s="1"/>
  <c r="J19" i="23"/>
  <c r="H19" i="23"/>
  <c r="F19" i="23"/>
  <c r="D19" i="23"/>
  <c r="K19" i="23" s="1"/>
  <c r="J18" i="23"/>
  <c r="H18" i="23"/>
  <c r="F18" i="23"/>
  <c r="D18" i="23"/>
  <c r="K18" i="23" s="1"/>
  <c r="J17" i="23"/>
  <c r="H17" i="23"/>
  <c r="F17" i="23"/>
  <c r="D17" i="23"/>
  <c r="K17" i="23" s="1"/>
  <c r="J16" i="23"/>
  <c r="H16" i="23"/>
  <c r="F16" i="23"/>
  <c r="D16" i="23"/>
  <c r="K16" i="23" s="1"/>
  <c r="J15" i="23"/>
  <c r="H15" i="23"/>
  <c r="F15" i="23"/>
  <c r="D15" i="23"/>
  <c r="K15" i="23" s="1"/>
  <c r="J14" i="23"/>
  <c r="H14" i="23"/>
  <c r="F14" i="23"/>
  <c r="D14" i="23"/>
  <c r="K14" i="23" s="1"/>
  <c r="J13" i="23"/>
  <c r="H13" i="23"/>
  <c r="F13" i="23"/>
  <c r="D13" i="23"/>
  <c r="K13" i="23" s="1"/>
  <c r="O7" i="23" s="1"/>
  <c r="L13" i="23" s="1"/>
  <c r="M13" i="23" s="1"/>
  <c r="J12" i="23"/>
  <c r="H12" i="23"/>
  <c r="F12" i="23"/>
  <c r="D12" i="23"/>
  <c r="K12" i="23" s="1"/>
  <c r="J11" i="23"/>
  <c r="H11" i="23"/>
  <c r="F11" i="23"/>
  <c r="D11" i="23"/>
  <c r="K11" i="23" s="1"/>
  <c r="J10" i="23"/>
  <c r="H10" i="23"/>
  <c r="F10" i="23"/>
  <c r="D10" i="23"/>
  <c r="K10" i="23" s="1"/>
  <c r="J9" i="23"/>
  <c r="H9" i="23"/>
  <c r="F9" i="23"/>
  <c r="D9" i="23"/>
  <c r="K9" i="23" s="1"/>
  <c r="J8" i="23"/>
  <c r="H8" i="23"/>
  <c r="F8" i="23"/>
  <c r="D8" i="23"/>
  <c r="K8" i="23" s="1"/>
  <c r="M3" i="23"/>
  <c r="M2" i="23"/>
  <c r="C2" i="23"/>
  <c r="P1" i="23"/>
  <c r="O1" i="23"/>
  <c r="P2" i="21"/>
  <c r="P2" i="22"/>
  <c r="M57" i="22"/>
  <c r="N55" i="22"/>
  <c r="C55" i="22"/>
  <c r="B55" i="22"/>
  <c r="J22" i="22"/>
  <c r="H22" i="22"/>
  <c r="F22" i="22"/>
  <c r="D22" i="22"/>
  <c r="K22" i="22" s="1"/>
  <c r="J21" i="22"/>
  <c r="H21" i="22"/>
  <c r="F21" i="22"/>
  <c r="D21" i="22"/>
  <c r="K21" i="22" s="1"/>
  <c r="J20" i="22"/>
  <c r="H20" i="22"/>
  <c r="F20" i="22"/>
  <c r="D20" i="22"/>
  <c r="K20" i="22" s="1"/>
  <c r="J19" i="22"/>
  <c r="H19" i="22"/>
  <c r="F19" i="22"/>
  <c r="D19" i="22"/>
  <c r="K19" i="22" s="1"/>
  <c r="J18" i="22"/>
  <c r="H18" i="22"/>
  <c r="F18" i="22"/>
  <c r="D18" i="22"/>
  <c r="K18" i="22" s="1"/>
  <c r="P7" i="22" s="1"/>
  <c r="L18" i="22" s="1"/>
  <c r="M18" i="22" s="1"/>
  <c r="J17" i="22"/>
  <c r="H17" i="22"/>
  <c r="F17" i="22"/>
  <c r="D17" i="22"/>
  <c r="K17" i="22" s="1"/>
  <c r="J16" i="22"/>
  <c r="H16" i="22"/>
  <c r="F16" i="22"/>
  <c r="D16" i="22"/>
  <c r="K16" i="22" s="1"/>
  <c r="J15" i="22"/>
  <c r="H15" i="22"/>
  <c r="F15" i="22"/>
  <c r="D15" i="22"/>
  <c r="K15" i="22" s="1"/>
  <c r="J14" i="22"/>
  <c r="H14" i="22"/>
  <c r="F14" i="22"/>
  <c r="D14" i="22"/>
  <c r="K14" i="22" s="1"/>
  <c r="J13" i="22"/>
  <c r="H13" i="22"/>
  <c r="F13" i="22"/>
  <c r="D13" i="22"/>
  <c r="K13" i="22" s="1"/>
  <c r="J12" i="22"/>
  <c r="H12" i="22"/>
  <c r="F12" i="22"/>
  <c r="D12" i="22"/>
  <c r="K12" i="22" s="1"/>
  <c r="J11" i="22"/>
  <c r="H11" i="22"/>
  <c r="F11" i="22"/>
  <c r="D11" i="22"/>
  <c r="K11" i="22" s="1"/>
  <c r="J10" i="22"/>
  <c r="H10" i="22"/>
  <c r="F10" i="22"/>
  <c r="D10" i="22"/>
  <c r="K10" i="22" s="1"/>
  <c r="J9" i="22"/>
  <c r="H9" i="22"/>
  <c r="F9" i="22"/>
  <c r="D9" i="22"/>
  <c r="K9" i="22" s="1"/>
  <c r="J8" i="22"/>
  <c r="H8" i="22"/>
  <c r="F8" i="22"/>
  <c r="D8" i="22"/>
  <c r="K8" i="22" s="1"/>
  <c r="N7" i="22" s="1"/>
  <c r="L8" i="22" s="1"/>
  <c r="M8" i="22" s="1"/>
  <c r="M3" i="22"/>
  <c r="M2" i="22"/>
  <c r="C2" i="22"/>
  <c r="P1" i="22"/>
  <c r="O1" i="22"/>
  <c r="M57" i="21"/>
  <c r="N55" i="21"/>
  <c r="C55" i="21"/>
  <c r="B55" i="21"/>
  <c r="J22" i="21"/>
  <c r="H22" i="21"/>
  <c r="F22" i="21"/>
  <c r="D22" i="21"/>
  <c r="K22" i="21" s="1"/>
  <c r="J21" i="21"/>
  <c r="H21" i="21"/>
  <c r="F21" i="21"/>
  <c r="D21" i="21"/>
  <c r="K21" i="21" s="1"/>
  <c r="J20" i="21"/>
  <c r="H20" i="21"/>
  <c r="F20" i="21"/>
  <c r="D20" i="21"/>
  <c r="K20" i="21" s="1"/>
  <c r="J19" i="21"/>
  <c r="H19" i="21"/>
  <c r="F19" i="21"/>
  <c r="D19" i="21"/>
  <c r="J18" i="21"/>
  <c r="H18" i="21"/>
  <c r="F18" i="21"/>
  <c r="D18" i="21"/>
  <c r="J17" i="21"/>
  <c r="H17" i="21"/>
  <c r="F17" i="21"/>
  <c r="D17" i="21"/>
  <c r="K17" i="21" s="1"/>
  <c r="J16" i="21"/>
  <c r="H16" i="21"/>
  <c r="F16" i="21"/>
  <c r="D16" i="21"/>
  <c r="K16" i="21" s="1"/>
  <c r="J15" i="21"/>
  <c r="H15" i="21"/>
  <c r="F15" i="21"/>
  <c r="D15" i="21"/>
  <c r="K15" i="21" s="1"/>
  <c r="J14" i="21"/>
  <c r="H14" i="21"/>
  <c r="F14" i="21"/>
  <c r="D14" i="21"/>
  <c r="K14" i="21" s="1"/>
  <c r="J13" i="21"/>
  <c r="H13" i="21"/>
  <c r="F13" i="21"/>
  <c r="D13" i="21"/>
  <c r="K13" i="21" s="1"/>
  <c r="J12" i="21"/>
  <c r="H12" i="21"/>
  <c r="F12" i="21"/>
  <c r="D12" i="21"/>
  <c r="K12" i="21" s="1"/>
  <c r="J11" i="21"/>
  <c r="H11" i="21"/>
  <c r="F11" i="21"/>
  <c r="D11" i="21"/>
  <c r="J10" i="21"/>
  <c r="H10" i="21"/>
  <c r="F10" i="21"/>
  <c r="D10" i="21"/>
  <c r="J9" i="21"/>
  <c r="H9" i="21"/>
  <c r="F9" i="21"/>
  <c r="D9" i="21"/>
  <c r="J8" i="21"/>
  <c r="H8" i="21"/>
  <c r="F8" i="21"/>
  <c r="D8" i="21"/>
  <c r="K8" i="21" s="1"/>
  <c r="M3" i="21"/>
  <c r="M2" i="21"/>
  <c r="C2" i="21"/>
  <c r="P1" i="21"/>
  <c r="O1" i="21"/>
  <c r="P2" i="20"/>
  <c r="M57" i="20"/>
  <c r="N55" i="20"/>
  <c r="C55" i="20"/>
  <c r="B55" i="20"/>
  <c r="J22" i="20"/>
  <c r="H22" i="20"/>
  <c r="F22" i="20"/>
  <c r="D22" i="20"/>
  <c r="K22" i="20" s="1"/>
  <c r="B22" i="20"/>
  <c r="J21" i="20"/>
  <c r="H21" i="20"/>
  <c r="F21" i="20"/>
  <c r="D21" i="20"/>
  <c r="K21" i="20" s="1"/>
  <c r="B21" i="20"/>
  <c r="J20" i="20"/>
  <c r="H20" i="20"/>
  <c r="F20" i="20"/>
  <c r="D20" i="20"/>
  <c r="K20" i="20" s="1"/>
  <c r="B20" i="20"/>
  <c r="J19" i="20"/>
  <c r="H19" i="20"/>
  <c r="F19" i="20"/>
  <c r="D19" i="20"/>
  <c r="K19" i="20" s="1"/>
  <c r="B19" i="20"/>
  <c r="J18" i="20"/>
  <c r="H18" i="20"/>
  <c r="F18" i="20"/>
  <c r="D18" i="20"/>
  <c r="K18" i="20" s="1"/>
  <c r="B18" i="20"/>
  <c r="J17" i="20"/>
  <c r="H17" i="20"/>
  <c r="F17" i="20"/>
  <c r="D17" i="20"/>
  <c r="K17" i="20" s="1"/>
  <c r="B17" i="20"/>
  <c r="J16" i="20"/>
  <c r="H16" i="20"/>
  <c r="F16" i="20"/>
  <c r="D16" i="20"/>
  <c r="K16" i="20" s="1"/>
  <c r="B16" i="20"/>
  <c r="J15" i="20"/>
  <c r="H15" i="20"/>
  <c r="F15" i="20"/>
  <c r="D15" i="20"/>
  <c r="K15" i="20" s="1"/>
  <c r="B15" i="20"/>
  <c r="J14" i="20"/>
  <c r="H14" i="20"/>
  <c r="F14" i="20"/>
  <c r="D14" i="20"/>
  <c r="K14" i="20" s="1"/>
  <c r="B14" i="20"/>
  <c r="J13" i="20"/>
  <c r="H13" i="20"/>
  <c r="F13" i="20"/>
  <c r="D13" i="20"/>
  <c r="K13" i="20" s="1"/>
  <c r="O7" i="20" s="1"/>
  <c r="L13" i="20" s="1"/>
  <c r="M13" i="20" s="1"/>
  <c r="B13" i="20"/>
  <c r="J12" i="20"/>
  <c r="H12" i="20"/>
  <c r="F12" i="20"/>
  <c r="D12" i="20"/>
  <c r="B12" i="20"/>
  <c r="J11" i="20"/>
  <c r="H11" i="20"/>
  <c r="F11" i="20"/>
  <c r="D11" i="20"/>
  <c r="B11" i="20"/>
  <c r="J10" i="20"/>
  <c r="H10" i="20"/>
  <c r="F10" i="20"/>
  <c r="D10" i="20"/>
  <c r="K10" i="20" s="1"/>
  <c r="B10" i="20"/>
  <c r="J9" i="20"/>
  <c r="H9" i="20"/>
  <c r="F9" i="20"/>
  <c r="D9" i="20"/>
  <c r="K9" i="20" s="1"/>
  <c r="B9" i="20"/>
  <c r="J8" i="20"/>
  <c r="H8" i="20"/>
  <c r="F8" i="20"/>
  <c r="D8" i="20"/>
  <c r="B8" i="20"/>
  <c r="M3" i="20"/>
  <c r="M2" i="20"/>
  <c r="C2" i="20"/>
  <c r="P1" i="20"/>
  <c r="O1" i="20"/>
  <c r="J17" i="1"/>
  <c r="K20" i="25" l="1"/>
  <c r="K15" i="25"/>
  <c r="K14" i="25"/>
  <c r="K13" i="25"/>
  <c r="O7" i="25" s="1"/>
  <c r="L13" i="25" s="1"/>
  <c r="M13" i="25" s="1"/>
  <c r="K20" i="26"/>
  <c r="K17" i="26"/>
  <c r="K16" i="26"/>
  <c r="K13" i="26"/>
  <c r="K19" i="21"/>
  <c r="K18" i="21"/>
  <c r="P7" i="21" s="1"/>
  <c r="L18" i="21" s="1"/>
  <c r="M18" i="21" s="1"/>
  <c r="K11" i="21"/>
  <c r="K10" i="21"/>
  <c r="K9" i="21"/>
  <c r="O7" i="30"/>
  <c r="L13" i="30" s="1"/>
  <c r="M13" i="30" s="1"/>
  <c r="N7" i="29"/>
  <c r="L8" i="29" s="1"/>
  <c r="M8" i="29" s="1"/>
  <c r="P7" i="29"/>
  <c r="L18" i="29" s="1"/>
  <c r="M18" i="29" s="1"/>
  <c r="K9" i="28"/>
  <c r="N7" i="28" s="1"/>
  <c r="L8" i="28" s="1"/>
  <c r="M8" i="28" s="1"/>
  <c r="K11" i="28"/>
  <c r="K19" i="28"/>
  <c r="K21" i="28"/>
  <c r="K22" i="28"/>
  <c r="K15" i="28"/>
  <c r="K17" i="28"/>
  <c r="K13" i="28"/>
  <c r="K16" i="28"/>
  <c r="K14" i="28"/>
  <c r="O7" i="27"/>
  <c r="L13" i="27" s="1"/>
  <c r="M13" i="27" s="1"/>
  <c r="N7" i="26"/>
  <c r="L8" i="26" s="1"/>
  <c r="M8" i="26" s="1"/>
  <c r="P7" i="26"/>
  <c r="L18" i="26" s="1"/>
  <c r="M18" i="26" s="1"/>
  <c r="N7" i="25"/>
  <c r="L8" i="25" s="1"/>
  <c r="M8" i="25" s="1"/>
  <c r="P7" i="25"/>
  <c r="L18" i="25" s="1"/>
  <c r="M18" i="25" s="1"/>
  <c r="N7" i="24"/>
  <c r="L8" i="24" s="1"/>
  <c r="M8" i="24" s="1"/>
  <c r="P7" i="24"/>
  <c r="L18" i="24" s="1"/>
  <c r="M18" i="24" s="1"/>
  <c r="N7" i="23"/>
  <c r="L8" i="23" s="1"/>
  <c r="M8" i="23" s="1"/>
  <c r="P7" i="23"/>
  <c r="L18" i="23" s="1"/>
  <c r="M18" i="23" s="1"/>
  <c r="O7" i="22"/>
  <c r="L13" i="22" s="1"/>
  <c r="M13" i="22" s="1"/>
  <c r="O7" i="21"/>
  <c r="L13" i="21" s="1"/>
  <c r="M13" i="21" s="1"/>
  <c r="K12" i="20"/>
  <c r="K11" i="20"/>
  <c r="K8" i="20"/>
  <c r="N7" i="20" s="1"/>
  <c r="L8" i="20" s="1"/>
  <c r="M8" i="20" s="1"/>
  <c r="P7" i="20"/>
  <c r="L18" i="20" s="1"/>
  <c r="M18" i="20" s="1"/>
  <c r="N55" i="1"/>
  <c r="M57" i="1"/>
  <c r="B8" i="1"/>
  <c r="C55" i="1"/>
  <c r="B55" i="1"/>
  <c r="P2" i="1"/>
  <c r="O7" i="26" l="1"/>
  <c r="L13" i="26" s="1"/>
  <c r="M13" i="26" s="1"/>
  <c r="N7" i="21"/>
  <c r="L8" i="21" s="1"/>
  <c r="M8" i="21" s="1"/>
  <c r="P7" i="28"/>
  <c r="L18" i="28" s="1"/>
  <c r="M18" i="28" s="1"/>
  <c r="O7" i="28"/>
  <c r="L13" i="28" s="1"/>
  <c r="M13" i="28" s="1"/>
  <c r="F19" i="1"/>
  <c r="D19" i="8" l="1"/>
  <c r="P3" i="30" s="1"/>
  <c r="D18" i="8"/>
  <c r="P3" i="29" s="1"/>
  <c r="D17" i="8"/>
  <c r="P3" i="28" s="1"/>
  <c r="D16" i="8"/>
  <c r="P3" i="27" s="1"/>
  <c r="D15" i="8"/>
  <c r="P3" i="26" s="1"/>
  <c r="D14" i="8"/>
  <c r="P3" i="25" s="1"/>
  <c r="D13" i="8"/>
  <c r="P3" i="24" s="1"/>
  <c r="D12" i="8"/>
  <c r="P3" i="23" s="1"/>
  <c r="D11" i="8"/>
  <c r="P3" i="22" s="1"/>
  <c r="D10" i="8"/>
  <c r="P3" i="21" s="1"/>
  <c r="D9" i="8"/>
  <c r="D8" i="8"/>
  <c r="P3" i="1" s="1"/>
  <c r="J22" i="6"/>
  <c r="H22" i="6"/>
  <c r="F22" i="6"/>
  <c r="D22" i="6"/>
  <c r="K22" i="6" s="1"/>
  <c r="B22" i="6"/>
  <c r="J21" i="6"/>
  <c r="H21" i="6"/>
  <c r="F21" i="6"/>
  <c r="D21" i="6"/>
  <c r="K21" i="6" s="1"/>
  <c r="B21" i="6"/>
  <c r="J20" i="6"/>
  <c r="H20" i="6"/>
  <c r="F20" i="6"/>
  <c r="D20" i="6"/>
  <c r="K20" i="6" s="1"/>
  <c r="B20" i="6"/>
  <c r="J19" i="6"/>
  <c r="H19" i="6"/>
  <c r="F19" i="6"/>
  <c r="D19" i="6"/>
  <c r="K19" i="6" s="1"/>
  <c r="B19" i="6"/>
  <c r="J18" i="6"/>
  <c r="H18" i="6"/>
  <c r="F18" i="6"/>
  <c r="D18" i="6"/>
  <c r="K18" i="6" s="1"/>
  <c r="B18" i="6"/>
  <c r="J17" i="6"/>
  <c r="H17" i="6"/>
  <c r="F17" i="6"/>
  <c r="D17" i="6"/>
  <c r="K17" i="6" s="1"/>
  <c r="B17" i="6"/>
  <c r="J16" i="6"/>
  <c r="H16" i="6"/>
  <c r="F16" i="6"/>
  <c r="D16" i="6"/>
  <c r="K16" i="6" s="1"/>
  <c r="B16" i="6"/>
  <c r="J15" i="6"/>
  <c r="H15" i="6"/>
  <c r="F15" i="6"/>
  <c r="D15" i="6"/>
  <c r="K15" i="6" s="1"/>
  <c r="B15" i="6"/>
  <c r="J14" i="6"/>
  <c r="H14" i="6"/>
  <c r="F14" i="6"/>
  <c r="D14" i="6"/>
  <c r="K14" i="6" s="1"/>
  <c r="B14" i="6"/>
  <c r="J13" i="6"/>
  <c r="H13" i="6"/>
  <c r="F13" i="6"/>
  <c r="D13" i="6"/>
  <c r="K13" i="6" s="1"/>
  <c r="B13" i="6"/>
  <c r="J12" i="6"/>
  <c r="H12" i="6"/>
  <c r="F12" i="6"/>
  <c r="D12" i="6"/>
  <c r="K12" i="6" s="1"/>
  <c r="B12" i="6"/>
  <c r="J11" i="6"/>
  <c r="H11" i="6"/>
  <c r="F11" i="6"/>
  <c r="D11" i="6"/>
  <c r="K11" i="6" s="1"/>
  <c r="B11" i="6"/>
  <c r="J10" i="6"/>
  <c r="H10" i="6"/>
  <c r="F10" i="6"/>
  <c r="D10" i="6"/>
  <c r="K10" i="6" s="1"/>
  <c r="O7" i="6" s="1"/>
  <c r="L18" i="6" s="1"/>
  <c r="B10" i="6"/>
  <c r="J9" i="6"/>
  <c r="H9" i="6"/>
  <c r="F9" i="6"/>
  <c r="D9" i="6"/>
  <c r="K9" i="6" s="1"/>
  <c r="B9" i="6"/>
  <c r="J8" i="6"/>
  <c r="H8" i="6"/>
  <c r="F8" i="6"/>
  <c r="D8" i="6"/>
  <c r="K8" i="6" s="1"/>
  <c r="M7" i="6" s="1"/>
  <c r="L8" i="6" s="1"/>
  <c r="B8" i="6"/>
  <c r="L3" i="6"/>
  <c r="O2" i="6"/>
  <c r="L2" i="6"/>
  <c r="C2" i="6"/>
  <c r="O1" i="6"/>
  <c r="N1" i="6"/>
  <c r="J22" i="5"/>
  <c r="H22" i="5"/>
  <c r="F22" i="5"/>
  <c r="D22" i="5"/>
  <c r="K22" i="5" s="1"/>
  <c r="B22" i="5"/>
  <c r="J21" i="5"/>
  <c r="H21" i="5"/>
  <c r="F21" i="5"/>
  <c r="D21" i="5"/>
  <c r="K21" i="5" s="1"/>
  <c r="B21" i="5"/>
  <c r="J20" i="5"/>
  <c r="H20" i="5"/>
  <c r="F20" i="5"/>
  <c r="D20" i="5"/>
  <c r="K20" i="5" s="1"/>
  <c r="B20" i="5"/>
  <c r="J19" i="5"/>
  <c r="H19" i="5"/>
  <c r="F19" i="5"/>
  <c r="D19" i="5"/>
  <c r="K19" i="5" s="1"/>
  <c r="B19" i="5"/>
  <c r="J18" i="5"/>
  <c r="H18" i="5"/>
  <c r="F18" i="5"/>
  <c r="D18" i="5"/>
  <c r="K18" i="5" s="1"/>
  <c r="B18" i="5"/>
  <c r="J17" i="5"/>
  <c r="H17" i="5"/>
  <c r="F17" i="5"/>
  <c r="D17" i="5"/>
  <c r="K17" i="5" s="1"/>
  <c r="B17" i="5"/>
  <c r="J16" i="5"/>
  <c r="H16" i="5"/>
  <c r="F16" i="5"/>
  <c r="D16" i="5"/>
  <c r="K16" i="5" s="1"/>
  <c r="B16" i="5"/>
  <c r="J15" i="5"/>
  <c r="H15" i="5"/>
  <c r="F15" i="5"/>
  <c r="D15" i="5"/>
  <c r="K15" i="5" s="1"/>
  <c r="B15" i="5"/>
  <c r="J14" i="5"/>
  <c r="H14" i="5"/>
  <c r="F14" i="5"/>
  <c r="D14" i="5"/>
  <c r="K14" i="5" s="1"/>
  <c r="B14" i="5"/>
  <c r="J13" i="5"/>
  <c r="H13" i="5"/>
  <c r="F13" i="5"/>
  <c r="D13" i="5"/>
  <c r="K13" i="5" s="1"/>
  <c r="B13" i="5"/>
  <c r="J12" i="5"/>
  <c r="H12" i="5"/>
  <c r="F12" i="5"/>
  <c r="D12" i="5"/>
  <c r="K12" i="5" s="1"/>
  <c r="B12" i="5"/>
  <c r="J11" i="5"/>
  <c r="H11" i="5"/>
  <c r="F11" i="5"/>
  <c r="D11" i="5"/>
  <c r="K11" i="5" s="1"/>
  <c r="B11" i="5"/>
  <c r="J10" i="5"/>
  <c r="H10" i="5"/>
  <c r="F10" i="5"/>
  <c r="D10" i="5"/>
  <c r="K10" i="5" s="1"/>
  <c r="O7" i="5" s="1"/>
  <c r="L18" i="5" s="1"/>
  <c r="B10" i="5"/>
  <c r="J9" i="5"/>
  <c r="H9" i="5"/>
  <c r="F9" i="5"/>
  <c r="D9" i="5"/>
  <c r="K9" i="5" s="1"/>
  <c r="B9" i="5"/>
  <c r="J8" i="5"/>
  <c r="H8" i="5"/>
  <c r="F8" i="5"/>
  <c r="D8" i="5"/>
  <c r="K8" i="5" s="1"/>
  <c r="M7" i="5" s="1"/>
  <c r="L8" i="5" s="1"/>
  <c r="B8" i="5"/>
  <c r="O3" i="5"/>
  <c r="L3" i="5"/>
  <c r="O2" i="5"/>
  <c r="L2" i="5"/>
  <c r="C2" i="5"/>
  <c r="O1" i="5"/>
  <c r="N1" i="5"/>
  <c r="J22" i="4"/>
  <c r="H22" i="4"/>
  <c r="F22" i="4"/>
  <c r="D22" i="4"/>
  <c r="K22" i="4" s="1"/>
  <c r="B22" i="4"/>
  <c r="J21" i="4"/>
  <c r="H21" i="4"/>
  <c r="F21" i="4"/>
  <c r="D21" i="4"/>
  <c r="K21" i="4" s="1"/>
  <c r="B21" i="4"/>
  <c r="J20" i="4"/>
  <c r="H20" i="4"/>
  <c r="F20" i="4"/>
  <c r="D20" i="4"/>
  <c r="K20" i="4" s="1"/>
  <c r="B20" i="4"/>
  <c r="J19" i="4"/>
  <c r="H19" i="4"/>
  <c r="F19" i="4"/>
  <c r="D19" i="4"/>
  <c r="K19" i="4" s="1"/>
  <c r="B19" i="4"/>
  <c r="J18" i="4"/>
  <c r="H18" i="4"/>
  <c r="F18" i="4"/>
  <c r="D18" i="4"/>
  <c r="K18" i="4" s="1"/>
  <c r="B18" i="4"/>
  <c r="J17" i="4"/>
  <c r="H17" i="4"/>
  <c r="F17" i="4"/>
  <c r="D17" i="4"/>
  <c r="K17" i="4" s="1"/>
  <c r="B17" i="4"/>
  <c r="J16" i="4"/>
  <c r="H16" i="4"/>
  <c r="F16" i="4"/>
  <c r="D16" i="4"/>
  <c r="K16" i="4" s="1"/>
  <c r="B16" i="4"/>
  <c r="J15" i="4"/>
  <c r="H15" i="4"/>
  <c r="F15" i="4"/>
  <c r="D15" i="4"/>
  <c r="K15" i="4" s="1"/>
  <c r="B15" i="4"/>
  <c r="J14" i="4"/>
  <c r="H14" i="4"/>
  <c r="F14" i="4"/>
  <c r="D14" i="4"/>
  <c r="K14" i="4" s="1"/>
  <c r="B14" i="4"/>
  <c r="J13" i="4"/>
  <c r="H13" i="4"/>
  <c r="F13" i="4"/>
  <c r="D13" i="4"/>
  <c r="K13" i="4" s="1"/>
  <c r="B13" i="4"/>
  <c r="J12" i="4"/>
  <c r="H12" i="4"/>
  <c r="F12" i="4"/>
  <c r="D12" i="4"/>
  <c r="B12" i="4"/>
  <c r="J11" i="4"/>
  <c r="H11" i="4"/>
  <c r="F11" i="4"/>
  <c r="D11" i="4"/>
  <c r="K11" i="4" s="1"/>
  <c r="B11" i="4"/>
  <c r="J10" i="4"/>
  <c r="H10" i="4"/>
  <c r="F10" i="4"/>
  <c r="D10" i="4"/>
  <c r="B10" i="4"/>
  <c r="J9" i="4"/>
  <c r="H9" i="4"/>
  <c r="F9" i="4"/>
  <c r="D9" i="4"/>
  <c r="K9" i="4" s="1"/>
  <c r="B9" i="4"/>
  <c r="J8" i="4"/>
  <c r="H8" i="4"/>
  <c r="F8" i="4"/>
  <c r="D8" i="4"/>
  <c r="K8" i="4" s="1"/>
  <c r="M7" i="4" s="1"/>
  <c r="L8" i="4" s="1"/>
  <c r="B8" i="4"/>
  <c r="O3" i="4"/>
  <c r="L3" i="4"/>
  <c r="O2" i="4"/>
  <c r="L2" i="4"/>
  <c r="C2" i="4"/>
  <c r="O1" i="4"/>
  <c r="N1" i="4"/>
  <c r="J22" i="3"/>
  <c r="H22" i="3"/>
  <c r="F22" i="3"/>
  <c r="D22" i="3"/>
  <c r="K22" i="3" s="1"/>
  <c r="B22" i="3"/>
  <c r="J21" i="3"/>
  <c r="H21" i="3"/>
  <c r="F21" i="3"/>
  <c r="D21" i="3"/>
  <c r="K21" i="3" s="1"/>
  <c r="B21" i="3"/>
  <c r="J20" i="3"/>
  <c r="H20" i="3"/>
  <c r="F20" i="3"/>
  <c r="D20" i="3"/>
  <c r="K20" i="3" s="1"/>
  <c r="B20" i="3"/>
  <c r="J19" i="3"/>
  <c r="H19" i="3"/>
  <c r="F19" i="3"/>
  <c r="D19" i="3"/>
  <c r="K19" i="3" s="1"/>
  <c r="B19" i="3"/>
  <c r="J18" i="3"/>
  <c r="H18" i="3"/>
  <c r="F18" i="3"/>
  <c r="D18" i="3"/>
  <c r="B18" i="3"/>
  <c r="J17" i="3"/>
  <c r="H17" i="3"/>
  <c r="F17" i="3"/>
  <c r="D17" i="3"/>
  <c r="K17" i="3" s="1"/>
  <c r="B17" i="3"/>
  <c r="J16" i="3"/>
  <c r="H16" i="3"/>
  <c r="F16" i="3"/>
  <c r="D16" i="3"/>
  <c r="B16" i="3"/>
  <c r="J15" i="3"/>
  <c r="H15" i="3"/>
  <c r="F15" i="3"/>
  <c r="D15" i="3"/>
  <c r="K15" i="3" s="1"/>
  <c r="B15" i="3"/>
  <c r="J14" i="3"/>
  <c r="H14" i="3"/>
  <c r="F14" i="3"/>
  <c r="D14" i="3"/>
  <c r="B14" i="3"/>
  <c r="J13" i="3"/>
  <c r="H13" i="3"/>
  <c r="F13" i="3"/>
  <c r="D13" i="3"/>
  <c r="K13" i="3" s="1"/>
  <c r="B13" i="3"/>
  <c r="J12" i="3"/>
  <c r="H12" i="3"/>
  <c r="F12" i="3"/>
  <c r="D12" i="3"/>
  <c r="K12" i="3" s="1"/>
  <c r="B12" i="3"/>
  <c r="J11" i="3"/>
  <c r="H11" i="3"/>
  <c r="F11" i="3"/>
  <c r="D11" i="3"/>
  <c r="K11" i="3" s="1"/>
  <c r="B11" i="3"/>
  <c r="J10" i="3"/>
  <c r="H10" i="3"/>
  <c r="F10" i="3"/>
  <c r="D10" i="3"/>
  <c r="K10" i="3" s="1"/>
  <c r="B10" i="3"/>
  <c r="J9" i="3"/>
  <c r="H9" i="3"/>
  <c r="F9" i="3"/>
  <c r="D9" i="3"/>
  <c r="K9" i="3" s="1"/>
  <c r="B9" i="3"/>
  <c r="J8" i="3"/>
  <c r="H8" i="3"/>
  <c r="F8" i="3"/>
  <c r="D8" i="3"/>
  <c r="B8" i="3"/>
  <c r="O3" i="3"/>
  <c r="L3" i="3"/>
  <c r="O2" i="3"/>
  <c r="L2" i="3"/>
  <c r="C2" i="3"/>
  <c r="O1" i="3"/>
  <c r="N1" i="3"/>
  <c r="J22" i="1"/>
  <c r="H22" i="1"/>
  <c r="F22" i="1"/>
  <c r="D22" i="1"/>
  <c r="B22" i="1"/>
  <c r="J21" i="1"/>
  <c r="H21" i="1"/>
  <c r="F21" i="1"/>
  <c r="D21" i="1"/>
  <c r="B21" i="1"/>
  <c r="J20" i="1"/>
  <c r="H20" i="1"/>
  <c r="F20" i="1"/>
  <c r="D20" i="1"/>
  <c r="B20" i="1"/>
  <c r="J19" i="1"/>
  <c r="H19" i="1"/>
  <c r="D19" i="1"/>
  <c r="B19" i="1"/>
  <c r="J18" i="1"/>
  <c r="H18" i="1"/>
  <c r="F18" i="1"/>
  <c r="D18" i="1"/>
  <c r="B18" i="1"/>
  <c r="H17" i="1"/>
  <c r="F17" i="1"/>
  <c r="D17" i="1"/>
  <c r="B17" i="1"/>
  <c r="J16" i="1"/>
  <c r="H16" i="1"/>
  <c r="F16" i="1"/>
  <c r="D16" i="1"/>
  <c r="B16" i="1"/>
  <c r="J15" i="1"/>
  <c r="H15" i="1"/>
  <c r="F15" i="1"/>
  <c r="D15" i="1"/>
  <c r="B15" i="1"/>
  <c r="J14" i="1"/>
  <c r="H14" i="1"/>
  <c r="F14" i="1"/>
  <c r="D14" i="1"/>
  <c r="B14" i="1"/>
  <c r="J13" i="1"/>
  <c r="H13" i="1"/>
  <c r="F13" i="1"/>
  <c r="D13" i="1"/>
  <c r="B13" i="1"/>
  <c r="J12" i="1"/>
  <c r="H12" i="1"/>
  <c r="F12" i="1"/>
  <c r="D12" i="1"/>
  <c r="B12" i="1"/>
  <c r="J11" i="1"/>
  <c r="H11" i="1"/>
  <c r="F11" i="1"/>
  <c r="D11" i="1"/>
  <c r="B11" i="1"/>
  <c r="J10" i="1"/>
  <c r="H10" i="1"/>
  <c r="F10" i="1"/>
  <c r="D10" i="1"/>
  <c r="B10" i="1"/>
  <c r="J9" i="1"/>
  <c r="H9" i="1"/>
  <c r="F9" i="1"/>
  <c r="D9" i="1"/>
  <c r="B9" i="1"/>
  <c r="J8" i="1"/>
  <c r="H8" i="1"/>
  <c r="F8" i="1"/>
  <c r="D8" i="1"/>
  <c r="M3" i="1"/>
  <c r="M2" i="1"/>
  <c r="C2" i="1"/>
  <c r="P1" i="1"/>
  <c r="O1" i="1"/>
  <c r="O3" i="6" l="1"/>
  <c r="P3" i="20"/>
  <c r="K22" i="1"/>
  <c r="K20" i="1"/>
  <c r="K19" i="1"/>
  <c r="K18" i="1"/>
  <c r="K16" i="1"/>
  <c r="K14" i="1"/>
  <c r="K10" i="1"/>
  <c r="K12" i="1"/>
  <c r="K8" i="1"/>
  <c r="K21" i="1"/>
  <c r="K13" i="1"/>
  <c r="K9" i="1"/>
  <c r="K11" i="1"/>
  <c r="K15" i="1"/>
  <c r="K17" i="1"/>
  <c r="K8" i="3"/>
  <c r="K14" i="3"/>
  <c r="K16" i="3"/>
  <c r="O7" i="3" s="1"/>
  <c r="L18" i="3" s="1"/>
  <c r="K18" i="3"/>
  <c r="N7" i="3" s="1"/>
  <c r="L13" i="3" s="1"/>
  <c r="K10" i="4"/>
  <c r="O7" i="4" s="1"/>
  <c r="L18" i="4" s="1"/>
  <c r="K12" i="4"/>
  <c r="N7" i="4" s="1"/>
  <c r="L13" i="4" s="1"/>
  <c r="N7" i="5"/>
  <c r="L13" i="5" s="1"/>
  <c r="N7" i="6"/>
  <c r="L13" i="6" s="1"/>
  <c r="P7" i="1" l="1"/>
  <c r="L18" i="1" s="1"/>
  <c r="N7" i="1"/>
  <c r="L8" i="1" s="1"/>
  <c r="O7" i="1"/>
  <c r="L13" i="1" s="1"/>
  <c r="M7" i="3"/>
  <c r="L8" i="3" s="1"/>
  <c r="M13" i="1" l="1"/>
  <c r="M18" i="1"/>
  <c r="M8" i="1"/>
</calcChain>
</file>

<file path=xl/sharedStrings.xml><?xml version="1.0" encoding="utf-8"?>
<sst xmlns="http://schemas.openxmlformats.org/spreadsheetml/2006/main" count="573" uniqueCount="174">
  <si>
    <t xml:space="preserve">EVALUACION                DIAGNOSTICA                   FINAL               </t>
  </si>
  <si>
    <t>CICLO ESCOLAR :</t>
  </si>
  <si>
    <t>ESCUELA :</t>
  </si>
  <si>
    <t>GDO - GPO:</t>
  </si>
  <si>
    <t xml:space="preserve">NOMBRE DE LA ACTIVIDAD: </t>
  </si>
  <si>
    <t># DE ALUMNOS:</t>
  </si>
  <si>
    <t>DESCRIPCION DE LA SITUACION O DINAMICA DE GRUPO:</t>
  </si>
  <si>
    <t>No.</t>
  </si>
  <si>
    <t>CONTENIDO A EVALUAR</t>
  </si>
  <si>
    <t>EXCELENTE</t>
  </si>
  <si>
    <t>MUY BIEN</t>
  </si>
  <si>
    <t xml:space="preserve">BIEN </t>
  </si>
  <si>
    <t>DEFICIENTE</t>
  </si>
  <si>
    <t>NIVEL DE LOGRO</t>
  </si>
  <si>
    <t>CONCEPTUAL</t>
  </si>
  <si>
    <t>PROCEDIMENTAL</t>
  </si>
  <si>
    <t>ACTITUDINAL</t>
  </si>
  <si>
    <t>ALUMNOS CON HABILIDADES SOBRESALIENTES</t>
  </si>
  <si>
    <t>ALUMNOS QUE REQUIEREN APOYO</t>
  </si>
  <si>
    <t>ALUMNOS CON APARENTE OBESIDAD O DESNUTRICION</t>
  </si>
  <si>
    <t xml:space="preserve">ESTE FORMATO FUE CREADO POR : L.E.F. Y R. VICTOR GUILLERMO SALINAS URIBE </t>
  </si>
  <si>
    <t xml:space="preserve">JUAN DE LA BARRERA </t>
  </si>
  <si>
    <t>1°B</t>
  </si>
  <si>
    <t>VICTOR SALINAS</t>
  </si>
  <si>
    <t>Saben que hacer para solucionar un problema mediante el trabajo colaborativo.</t>
  </si>
  <si>
    <t>Identifican diferentes maneras de atrapar, lanzar, correr, etc.</t>
  </si>
  <si>
    <t>Reconocen que el ejercicio es benéfico para la salud.</t>
  </si>
  <si>
    <t>Se comunican utilizando las partes de su cuerpo.</t>
  </si>
  <si>
    <t xml:space="preserve">Los alumnos realizan movimientos correctos al efectuar acciones de la vida diaria. </t>
  </si>
  <si>
    <t>Los alumnos saben cómo utilizar los PBM en la vida cotidiana.</t>
  </si>
  <si>
    <t xml:space="preserve">Utilizan las Capacidades fisico-motrices en su vida. </t>
  </si>
  <si>
    <t>Saben crear desde lo individual acciones para los demás.</t>
  </si>
  <si>
    <t>Los alumnos saben cómo recuperarse despuesd e realizar una actividad física.</t>
  </si>
  <si>
    <t>Reconocen que en colectivo se trabaja mejor</t>
  </si>
  <si>
    <t xml:space="preserve">Reconocen que los juegos fomentan la salud. </t>
  </si>
  <si>
    <t xml:space="preserve">EXCELENTE/ Casi todos  </t>
  </si>
  <si>
    <t>MUY BIEN/ mayoría</t>
  </si>
  <si>
    <t>GRADO</t>
  </si>
  <si>
    <t>Preguntas inidicadores primero</t>
  </si>
  <si>
    <t>El alumno identifica semajanzas y diferencias respecto a sus compañeros</t>
  </si>
  <si>
    <t>Preguntas indicadores segundo</t>
  </si>
  <si>
    <t>Preguntas indicadores tercero</t>
  </si>
  <si>
    <t>Preguntas-indicadores.  Cuarto</t>
  </si>
  <si>
    <t xml:space="preserve">Preguntas indicadores quinto </t>
  </si>
  <si>
    <t>Preguntas indicadores sexto</t>
  </si>
  <si>
    <t>CONCENTRADO DE DATOS</t>
  </si>
  <si>
    <t>NOMBRE DE LA ESCUELA</t>
  </si>
  <si>
    <t>NOMBRE DEL PROFESOR DE EDUCACION FISICA</t>
  </si>
  <si>
    <t xml:space="preserve">CICLO ESCOLAR </t>
  </si>
  <si>
    <t>ESTADISTICA</t>
  </si>
  <si>
    <t>GRADO Y GRUPO</t>
  </si>
  <si>
    <t>HOMBRES</t>
  </si>
  <si>
    <t>MUJERES</t>
  </si>
  <si>
    <t>TOTAL</t>
  </si>
  <si>
    <t>NOMBRE DEL MAESTRO DE GRUPO</t>
  </si>
  <si>
    <t>1°A</t>
  </si>
  <si>
    <t>2°A</t>
  </si>
  <si>
    <t>2°B</t>
  </si>
  <si>
    <t>3°A</t>
  </si>
  <si>
    <t>3°B</t>
  </si>
  <si>
    <t>4°A</t>
  </si>
  <si>
    <t>4°B</t>
  </si>
  <si>
    <t>5°A</t>
  </si>
  <si>
    <t>5°B</t>
  </si>
  <si>
    <t>6°A</t>
  </si>
  <si>
    <t>6°B</t>
  </si>
  <si>
    <t>0 al 25</t>
  </si>
  <si>
    <t>26 al 50</t>
  </si>
  <si>
    <t>51 al 75</t>
  </si>
  <si>
    <t>76 al 100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</si>
  <si>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</si>
  <si>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</si>
  <si>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</si>
  <si>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</si>
  <si>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</si>
  <si>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</si>
  <si>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</si>
  <si>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</si>
  <si>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</si>
  <si>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</si>
  <si>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</si>
  <si>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</si>
  <si>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 xml:space="preserve">EVALUACION                DIAGNOSTICA         FINAL               </t>
  </si>
  <si>
    <t>C.C.T.       14DPR3824W</t>
  </si>
  <si>
    <t>OBSERVACIONES</t>
  </si>
  <si>
    <t>NOMBRE DEL DIRECTOR  (A)</t>
  </si>
  <si>
    <t>NOMBRE DEL SUPERVISOR (A)</t>
  </si>
  <si>
    <t xml:space="preserve">No. DE ZONA </t>
  </si>
  <si>
    <t>NOMBRE DEL DIRECTOR (A)</t>
  </si>
  <si>
    <t>NOMBRE DEL SUPERVISOR  (A)</t>
  </si>
  <si>
    <t xml:space="preserve">PROFESOR DE EDUCACION FISICA </t>
  </si>
  <si>
    <t>No. #</t>
  </si>
  <si>
    <t>VICTOR G. SALINAS  URIBE</t>
  </si>
  <si>
    <t>__________________________</t>
  </si>
  <si>
    <t>_______________________</t>
  </si>
  <si>
    <t>________________________</t>
  </si>
  <si>
    <t>Los alumnos propone como hacer las cosas</t>
  </si>
  <si>
    <t>Los alumnos conocen los PBM, su utilidad y los relaciona con la vida diaria</t>
  </si>
  <si>
    <t>Los alumno se comunica de diferentes maneras</t>
  </si>
  <si>
    <t>Los alumnos proponen juegos en lo individual y lo colectivo</t>
  </si>
  <si>
    <t>Los alumnos distinguen que trabajar en equipo para lograr algo es mas facil y rapido que de manera individual</t>
  </si>
  <si>
    <t>Los alumnos distinguen las actividades en las que se juega mejor</t>
  </si>
  <si>
    <t xml:space="preserve">Los alumnos reconocen las diferencias de los demas y las imitan para mejorar su desempeño </t>
  </si>
  <si>
    <t>Los alumnos sabe como comunicarse con los demas utilizando solo su cuerpo</t>
  </si>
  <si>
    <t>Proponen diferentes maneras de resolver problemas.</t>
  </si>
  <si>
    <t>Los alumnos reconocen cual es su postura y de qué forma la puede mejorar.</t>
  </si>
  <si>
    <t>Aceptan que durante el juego debe haber comunicación para trabajar de forma colaborativa.</t>
  </si>
  <si>
    <t>Los alumnos aplican el ritmo en la vidad diaria y en las sesiones para desplazarse de un lugar a otro</t>
  </si>
  <si>
    <t>Los alumnos reconocen que con la practica mejoran sus movimientos</t>
  </si>
  <si>
    <t>Los alumnos identifican como llegar de un lugar a otro y lo que es una trayectoria</t>
  </si>
  <si>
    <t>Los alumnos conocen la importancia del ritmo</t>
  </si>
  <si>
    <t>Los alumnos se mueven a diferentes ritmos durante las actividades</t>
  </si>
  <si>
    <t>Los alumnos aprenden observando a sus compañeros</t>
  </si>
  <si>
    <t xml:space="preserve">El alumno reconocen y comparten las posibildades de expresarse a traves del movimiento </t>
  </si>
  <si>
    <t>Los alumnos se comunica sin hablar</t>
  </si>
  <si>
    <t>Los alumnos identifican las diferencias respecto a sus compañeros y reconocen que responden diferente ente lo mismo</t>
  </si>
  <si>
    <t>Los alumnos conocen las acciones en las que se pueden combinar patrones basicos de movimiento (PBM)</t>
  </si>
  <si>
    <t>Los alumnos ponen en practica los PBM en los juegos y en la vida diaria</t>
  </si>
  <si>
    <t>Los alumnos se dan cuenta de cómo contribuye al trabajo en equipo</t>
  </si>
  <si>
    <t>Los alumnos reconocen y valoran que respetar las reglas es respetar a los demas</t>
  </si>
  <si>
    <t>Los alumnos proponen y aplican diferentes variantes en los juegos</t>
  </si>
  <si>
    <t>Los alumnos conocen el juego de reglas y la importancia de estas en la vida</t>
  </si>
  <si>
    <t>Los alumnos detectan diferentes maneras de manipular objetos</t>
  </si>
  <si>
    <t>Los alumnos mejoran su equilibrio al saltar y manipular objetos</t>
  </si>
  <si>
    <t>Los alumnos reconocen la importancia de la manipulacion para solucionar conflictos</t>
  </si>
  <si>
    <t>Los alumnos reconocen que puede hacer las cosas de diferentes maneras</t>
  </si>
  <si>
    <t>Los alumnos incorporan las capacidades fisico motrices durante el juego</t>
  </si>
  <si>
    <t>Los alumnos saben que es y como se utiliza una estrategia</t>
  </si>
  <si>
    <t>Los alumnos saben que es  y para que sirve el equilibrio</t>
  </si>
  <si>
    <t>Los alumnos implementan diferentes maneras de desplazarse, variando su velocidad y postura</t>
  </si>
  <si>
    <t>Los alumnos le dan importancia a la experiencia alcanzada por el y sus compañeros para mejorar sus acciones</t>
  </si>
  <si>
    <t>Los alumnos proponen variantes de cooperacion en un juego</t>
  </si>
  <si>
    <t>Los alumnos cooperan con los demas en situaciones de juego y lo aplica en su vida diaria</t>
  </si>
  <si>
    <t>Los alumnos conocen las actitudes que favorecen la cooperacion y la colaboracion</t>
  </si>
  <si>
    <t>Los alumnos reconocen diferencias entre los juegos de su region y los diferentes tipos de juego</t>
  </si>
  <si>
    <t>Los alumnos aplican juegos tradicionales de su region</t>
  </si>
  <si>
    <t>Los alumnos saben buscar informacion acerca de los juegos tradicionales y autoctonos</t>
  </si>
  <si>
    <t>Los alumnos entienden que todos asumen diferentes roles para mejorar su actuación.</t>
  </si>
  <si>
    <t>Los alumnos realizan movimientos con mayor velocidad</t>
  </si>
  <si>
    <t>Los alumnos identifican los limites del juego colectivo</t>
  </si>
  <si>
    <t>Los alumnos identifican los movimientos rapidos y fluidos como elementos para mejorar su agilidad</t>
  </si>
  <si>
    <t xml:space="preserve">Los alumnos ponen en práctica la fuerza y velocidad durante la manipulación de objetos y así mejorar su agilidad. </t>
  </si>
  <si>
    <t xml:space="preserve">Los alumnos muestran disposición para ayudar a los demás a mejorar y propone nuevas formas de ejecucion </t>
  </si>
  <si>
    <t xml:space="preserve">Los alumnos reconocen sus límites y alcances. </t>
  </si>
  <si>
    <t>Los alumnos aplican las nociones de ataque-defensa, cooperación y oposición durante el juego</t>
  </si>
  <si>
    <t>Los alumnos reconocen las nociones de ataque-defensa y cooperacion-oposicion</t>
  </si>
  <si>
    <t>Los alumnos diferencian la coordinacion dinamica de la segmentaria</t>
  </si>
  <si>
    <t>Los alumnos coordinan movimientos con ritmo y habilidad</t>
  </si>
  <si>
    <t xml:space="preserve">Los alumnos proponen movimientos y ritmos a sus compañeros. </t>
  </si>
  <si>
    <t xml:space="preserve">Los alumnos establecen acuerdos a través de la palabra. </t>
  </si>
  <si>
    <t xml:space="preserve">Los alumnos aplican el lenguaje gestual durante el juego. </t>
  </si>
  <si>
    <t>Los alumnos reconocen maneras distintas de comunicarse sin hablar</t>
  </si>
  <si>
    <t xml:space="preserve">Los alumnos saben cómo puede manifestar su creatividad dentro y fuera de la sesión. </t>
  </si>
  <si>
    <t>Los alumnos emplean la creatividad en el trabajo colaborativo</t>
  </si>
  <si>
    <t xml:space="preserve">Los alumnos le dan intencionalidad y significado a su cuerpo. </t>
  </si>
  <si>
    <t xml:space="preserve">Los alumnos aplican las normas básicas de convivencia como parte esencial del juego y la vida. </t>
  </si>
  <si>
    <t xml:space="preserve">Los alumnos aplican la variabilidad de la práctica para mejorar la táctica del juego. </t>
  </si>
  <si>
    <t xml:space="preserve">Los alumnos saben cómo utilizar sus habilidades motrices y a la vez sacarles provecho para desarrollar su táctica. </t>
  </si>
  <si>
    <t>Los alumnos reconocen  la importancia de la Educación Física como un
medio para la conformación de su identidad y el cuidado de la salud.</t>
  </si>
  <si>
    <t xml:space="preserve">Los alumnos proponen y realizan acciones para el mejoramiento de la sesión y fuera de ella. </t>
  </si>
  <si>
    <t xml:space="preserve">Los alumnos recocen y aplican lo aprendido en la sesión como  los valores  y hábitos de higiene, para aplicarlos en su vida diaria. </t>
  </si>
  <si>
    <t>Los alumnos detectan las posibilidades para moverse con habilidad.</t>
  </si>
  <si>
    <t xml:space="preserve">Los alumnos demuestran diferentes maneras de manifestar sus habilidades. </t>
  </si>
  <si>
    <t xml:space="preserve">Los alumnos aprenden al obervar los desempeños de sus compañeros. </t>
  </si>
  <si>
    <t>Los alumnos colaboran para optimizar el trabajo de la sesion</t>
  </si>
  <si>
    <t>Los alumnos aplican diversas acciones motices para descubrir de manera creativa nuevas posibilidades de desempeño</t>
  </si>
  <si>
    <t xml:space="preserve">Los alumnos identifican que libertad, originalidad, imaginación, búsqueda
de nuevas posibilidades y cambio de reglas, son caracterísiticas de la creatividad. </t>
  </si>
  <si>
    <t>Los alumnos conoce cuales son las partes que integran su cuerpo</t>
  </si>
  <si>
    <t>Los alumnos identifican sus posibildades de accion</t>
  </si>
  <si>
    <t>Los alumnos distinguen la amistad como un valor para el trabajo en equipo</t>
  </si>
  <si>
    <t>Los alumnos aplican juegos o actividades de la escuela en su vida diaria</t>
  </si>
  <si>
    <t>Los alumnos identifica la ubicación de las cosas</t>
  </si>
  <si>
    <t>Los alumnos distinguen la velocidad de sus movimientos y la de sus compañeros</t>
  </si>
  <si>
    <t>Los alumnos proponen y realizan diferentes maneras de llegar a un 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</si>
</sst>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indexed="8"/>
      <name val="Verdana"/>
    </font>
    <font>
      <sz val="11"/>
      <color indexed="8"/>
      <name val="Calibri"/>
    </font>
    <font>
      <b/>
      <sz val="11"/>
      <color indexed="8"/>
      <name val="Calibri"/>
    </font>
    <font>
      <sz val="10"/>
      <color indexed="8"/>
      <name val="Calibri"/>
    </font>
    <font>
      <b/>
      <sz val="8"/>
      <color indexed="8"/>
      <name val="Calibri"/>
    </font>
    <font>
      <sz val="7"/>
      <color indexed="8"/>
      <name val="Calibri"/>
    </font>
    <font>
      <sz val="5"/>
      <color indexed="8"/>
      <name val="Calibri"/>
    </font>
    <font>
      <sz val="9"/>
      <color indexed="8"/>
      <name val="Calibri"/>
    </font>
    <font>
      <sz val="6"/>
      <color indexed="8"/>
      <name val="Calibri"/>
    </font>
    <font>
      <sz val="8"/>
      <color indexed="8"/>
      <name val="Calibri"/>
    </font>
    <font>
      <b/>
      <sz val="14"/>
      <color indexed="8"/>
      <name val="Calibri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7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7"/>
      <color indexed="8"/>
      <name val="Calibri"/>
      <family val="2"/>
    </font>
    <font>
      <sz val="9"/>
      <color theme="0" tint="-0.249977111117893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</fills>
  <borders count="99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thin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thin">
        <color indexed="15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thin">
        <color indexed="15"/>
      </bottom>
      <diagonal/>
    </border>
    <border>
      <left style="thin">
        <color indexed="15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15"/>
      </bottom>
      <diagonal/>
    </border>
    <border>
      <left/>
      <right style="thin">
        <color indexed="15"/>
      </right>
      <top style="thin">
        <color indexed="8"/>
      </top>
      <bottom style="medium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thin">
        <color indexed="15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medium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15"/>
      </top>
      <bottom style="thin">
        <color indexed="15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5"/>
      </right>
      <top/>
      <bottom style="thin">
        <color indexed="15"/>
      </bottom>
      <diagonal/>
    </border>
    <border>
      <left style="thin">
        <color indexed="15"/>
      </left>
      <right style="thin">
        <color indexed="15"/>
      </right>
      <top/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5"/>
      </right>
      <top style="medium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medium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medium">
        <color indexed="24"/>
      </bottom>
      <diagonal/>
    </border>
    <border>
      <left style="thin">
        <color indexed="15"/>
      </left>
      <right style="thin">
        <color indexed="8"/>
      </right>
      <top style="medium">
        <color indexed="8"/>
      </top>
      <bottom style="medium">
        <color indexed="24"/>
      </bottom>
      <diagonal/>
    </border>
    <border>
      <left style="thin">
        <color indexed="8"/>
      </left>
      <right style="medium">
        <color indexed="24"/>
      </right>
      <top style="thin">
        <color indexed="8"/>
      </top>
      <bottom style="thin">
        <color indexed="8"/>
      </bottom>
      <diagonal/>
    </border>
    <border>
      <left style="medium">
        <color indexed="24"/>
      </left>
      <right style="thin">
        <color indexed="15"/>
      </right>
      <top style="medium">
        <color indexed="24"/>
      </top>
      <bottom style="medium">
        <color indexed="24"/>
      </bottom>
      <diagonal/>
    </border>
    <border>
      <left style="thin">
        <color indexed="15"/>
      </left>
      <right style="thin">
        <color indexed="15"/>
      </right>
      <top style="medium">
        <color indexed="24"/>
      </top>
      <bottom style="medium">
        <color indexed="24"/>
      </bottom>
      <diagonal/>
    </border>
    <border>
      <left style="thin">
        <color indexed="15"/>
      </left>
      <right style="thin">
        <color indexed="8"/>
      </right>
      <top style="thin">
        <color indexed="8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medium">
        <color indexed="24"/>
      </top>
      <bottom style="thin">
        <color indexed="15"/>
      </bottom>
      <diagonal/>
    </border>
    <border>
      <left/>
      <right style="thin">
        <color indexed="15"/>
      </right>
      <top/>
      <bottom/>
      <diagonal/>
    </border>
    <border>
      <left style="thin">
        <color indexed="15"/>
      </left>
      <right style="thin">
        <color indexed="15"/>
      </right>
      <top/>
      <bottom/>
      <diagonal/>
    </border>
    <border>
      <left style="thin">
        <color indexed="15"/>
      </left>
      <right style="thin">
        <color indexed="15"/>
      </right>
      <top/>
      <bottom style="thin">
        <color indexed="8"/>
      </bottom>
      <diagonal/>
    </border>
    <border>
      <left style="thin">
        <color indexed="15"/>
      </left>
      <right/>
      <top/>
      <bottom style="thin">
        <color indexed="8"/>
      </bottom>
      <diagonal/>
    </border>
    <border>
      <left style="thin">
        <color indexed="15"/>
      </left>
      <right style="thin">
        <color indexed="8"/>
      </right>
      <top/>
      <bottom style="thin">
        <color indexed="15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15"/>
      </right>
      <top/>
      <bottom style="thin">
        <color indexed="8"/>
      </bottom>
      <diagonal/>
    </border>
    <border>
      <left style="thin">
        <color indexed="15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64"/>
      </right>
      <top/>
      <bottom style="thin">
        <color indexed="8"/>
      </bottom>
      <diagonal/>
    </border>
    <border>
      <left style="thin">
        <color indexed="15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/>
      <diagonal/>
    </border>
    <border>
      <left style="thin">
        <color indexed="8"/>
      </left>
      <right style="thin">
        <color indexed="15"/>
      </right>
      <top style="thin">
        <color indexed="15"/>
      </top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/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>
      <left/>
      <right/>
      <top/>
      <bottom style="thin">
        <color indexed="8"/>
      </bottom>
      <diagonal/>
    </border>
    <border>
      <left style="mediumDashDot">
        <color indexed="64"/>
      </left>
      <right style="thin">
        <color indexed="15"/>
      </right>
      <top style="mediumDashDot">
        <color indexed="64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mediumDashDot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DashDot">
        <color indexed="64"/>
      </left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mediumDashDot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mediumDashDot">
        <color indexed="64"/>
      </right>
      <top style="mediumDashDot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DashDot">
        <color indexed="64"/>
      </bottom>
      <diagonal/>
    </border>
    <border>
      <left style="mediumDashDot">
        <color indexed="64"/>
      </left>
      <right style="thin">
        <color indexed="15"/>
      </right>
      <top style="thin">
        <color indexed="8"/>
      </top>
      <bottom style="mediumDashDot">
        <color indexed="64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mediumDashDot">
        <color indexed="64"/>
      </bottom>
      <diagonal/>
    </border>
    <border>
      <left style="thin">
        <color indexed="15"/>
      </left>
      <right style="mediumDashDot">
        <color indexed="64"/>
      </right>
      <top style="thin">
        <color indexed="8"/>
      </top>
      <bottom style="mediumDashDot">
        <color indexed="64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mediumDashDot">
        <color indexed="64"/>
      </bottom>
      <diagonal/>
    </border>
    <border>
      <left style="thin">
        <color indexed="15"/>
      </left>
      <right style="thin">
        <color indexed="64"/>
      </right>
      <top style="thin">
        <color indexed="8"/>
      </top>
      <bottom style="mediumDashDot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DashDot">
        <color indexed="64"/>
      </bottom>
      <diagonal/>
    </border>
    <border>
      <left style="thin">
        <color indexed="15"/>
      </left>
      <right/>
      <top style="thin">
        <color indexed="8"/>
      </top>
      <bottom style="thin">
        <color indexed="1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15"/>
      </left>
      <right/>
      <top style="mediumDashDot">
        <color indexed="64"/>
      </top>
      <bottom style="thin">
        <color indexed="8"/>
      </bottom>
      <diagonal/>
    </border>
    <border>
      <left style="thin">
        <color indexed="15"/>
      </left>
      <right/>
      <top style="thin">
        <color indexed="8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5"/>
      </left>
      <right/>
      <top/>
      <bottom style="thin">
        <color indexed="15"/>
      </bottom>
      <diagonal/>
    </border>
    <border>
      <left/>
      <right/>
      <top/>
      <bottom style="thin">
        <color indexed="15"/>
      </bottom>
      <diagonal/>
    </border>
    <border>
      <left style="thin">
        <color indexed="15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5"/>
      </left>
      <right/>
      <top style="thin">
        <color indexed="15"/>
      </top>
      <bottom/>
      <diagonal/>
    </border>
    <border>
      <left/>
      <right/>
      <top style="thin">
        <color indexed="15"/>
      </top>
      <bottom/>
      <diagonal/>
    </border>
    <border>
      <left/>
      <right style="thin">
        <color indexed="15"/>
      </right>
      <top style="thin">
        <color indexed="1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25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2" xfId="0" applyNumberFormat="1" applyFont="1" applyBorder="1" applyAlignment="1"/>
    <xf numFmtId="1" fontId="1" fillId="0" borderId="2" xfId="0" applyNumberFormat="1" applyFont="1" applyBorder="1" applyAlignment="1"/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/>
    </xf>
    <xf numFmtId="0" fontId="2" fillId="0" borderId="7" xfId="0" applyNumberFormat="1" applyFont="1" applyBorder="1" applyAlignment="1"/>
    <xf numFmtId="0" fontId="1" fillId="0" borderId="8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/>
    <xf numFmtId="1" fontId="7" fillId="0" borderId="18" xfId="0" applyNumberFormat="1" applyFont="1" applyBorder="1" applyAlignment="1"/>
    <xf numFmtId="1" fontId="1" fillId="0" borderId="8" xfId="0" applyNumberFormat="1" applyFont="1" applyBorder="1" applyAlignment="1">
      <alignment horizontal="center"/>
    </xf>
    <xf numFmtId="0" fontId="1" fillId="0" borderId="19" xfId="0" applyFont="1" applyBorder="1" applyAlignment="1"/>
    <xf numFmtId="0" fontId="1" fillId="0" borderId="17" xfId="0" applyFont="1" applyBorder="1" applyAlignment="1"/>
    <xf numFmtId="0" fontId="1" fillId="0" borderId="20" xfId="0" applyFont="1" applyBorder="1" applyAlignment="1"/>
    <xf numFmtId="1" fontId="7" fillId="3" borderId="21" xfId="0" applyNumberFormat="1" applyFont="1" applyFill="1" applyBorder="1" applyAlignment="1">
      <alignment horizontal="center"/>
    </xf>
    <xf numFmtId="1" fontId="1" fillId="4" borderId="8" xfId="0" applyNumberFormat="1" applyFont="1" applyFill="1" applyBorder="1" applyAlignment="1">
      <alignment horizontal="center"/>
    </xf>
    <xf numFmtId="0" fontId="1" fillId="2" borderId="22" xfId="0" applyNumberFormat="1" applyFont="1" applyFill="1" applyBorder="1" applyAlignment="1">
      <alignment vertical="center"/>
    </xf>
    <xf numFmtId="0" fontId="1" fillId="0" borderId="23" xfId="0" applyNumberFormat="1" applyFont="1" applyBorder="1" applyAlignment="1">
      <alignment vertical="center"/>
    </xf>
    <xf numFmtId="0" fontId="1" fillId="5" borderId="24" xfId="0" applyNumberFormat="1" applyFont="1" applyFill="1" applyBorder="1" applyAlignment="1">
      <alignment vertical="center"/>
    </xf>
    <xf numFmtId="0" fontId="1" fillId="0" borderId="8" xfId="0" applyNumberFormat="1" applyFont="1" applyBorder="1" applyAlignment="1">
      <alignment horizontal="center" vertical="center"/>
    </xf>
    <xf numFmtId="0" fontId="5" fillId="6" borderId="25" xfId="0" applyNumberFormat="1" applyFont="1" applyFill="1" applyBorder="1" applyAlignment="1">
      <alignment horizontal="center" wrapText="1"/>
    </xf>
    <xf numFmtId="1" fontId="1" fillId="2" borderId="26" xfId="0" applyNumberFormat="1" applyFont="1" applyFill="1" applyBorder="1" applyAlignment="1">
      <alignment horizontal="center" vertical="center"/>
    </xf>
    <xf numFmtId="0" fontId="7" fillId="3" borderId="8" xfId="0" applyNumberFormat="1" applyFont="1" applyFill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2" borderId="24" xfId="0" applyNumberFormat="1" applyFont="1" applyFill="1" applyBorder="1" applyAlignment="1">
      <alignment vertical="center"/>
    </xf>
    <xf numFmtId="0" fontId="5" fillId="6" borderId="25" xfId="0" applyNumberFormat="1" applyFont="1" applyFill="1" applyBorder="1" applyAlignment="1">
      <alignment horizontal="center" vertical="center" wrapText="1"/>
    </xf>
    <xf numFmtId="1" fontId="1" fillId="0" borderId="27" xfId="0" applyNumberFormat="1" applyFont="1" applyBorder="1" applyAlignment="1"/>
    <xf numFmtId="1" fontId="1" fillId="0" borderId="1" xfId="0" applyNumberFormat="1" applyFont="1" applyBorder="1" applyAlignment="1"/>
    <xf numFmtId="1" fontId="1" fillId="0" borderId="28" xfId="0" applyNumberFormat="1" applyFont="1" applyBorder="1" applyAlignment="1"/>
    <xf numFmtId="1" fontId="1" fillId="0" borderId="29" xfId="0" applyNumberFormat="1" applyFont="1" applyBorder="1" applyAlignment="1"/>
    <xf numFmtId="0" fontId="5" fillId="7" borderId="25" xfId="0" applyNumberFormat="1" applyFont="1" applyFill="1" applyBorder="1" applyAlignment="1">
      <alignment horizontal="center" vertical="center" wrapText="1"/>
    </xf>
    <xf numFmtId="0" fontId="8" fillId="7" borderId="25" xfId="0" applyNumberFormat="1" applyFont="1" applyFill="1" applyBorder="1" applyAlignment="1">
      <alignment horizontal="center" vertical="center" wrapText="1"/>
    </xf>
    <xf numFmtId="0" fontId="5" fillId="8" borderId="25" xfId="0" applyNumberFormat="1" applyFont="1" applyFill="1" applyBorder="1" applyAlignment="1">
      <alignment horizontal="center" vertical="center" wrapText="1"/>
    </xf>
    <xf numFmtId="1" fontId="1" fillId="2" borderId="30" xfId="0" applyNumberFormat="1" applyFont="1" applyFill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1" fontId="1" fillId="2" borderId="31" xfId="0" applyNumberFormat="1" applyFont="1" applyFill="1" applyBorder="1" applyAlignment="1">
      <alignment horizontal="center" vertical="center"/>
    </xf>
    <xf numFmtId="1" fontId="1" fillId="0" borderId="32" xfId="0" applyNumberFormat="1" applyFont="1" applyBorder="1" applyAlignment="1"/>
    <xf numFmtId="1" fontId="7" fillId="0" borderId="8" xfId="0" applyNumberFormat="1" applyFont="1" applyBorder="1" applyAlignment="1">
      <alignment horizontal="center"/>
    </xf>
    <xf numFmtId="0" fontId="1" fillId="9" borderId="8" xfId="0" applyNumberFormat="1" applyFont="1" applyFill="1" applyBorder="1" applyAlignment="1">
      <alignment horizontal="center" vertical="center"/>
    </xf>
    <xf numFmtId="1" fontId="7" fillId="9" borderId="8" xfId="0" applyNumberFormat="1" applyFont="1" applyFill="1" applyBorder="1" applyAlignment="1">
      <alignment horizontal="center"/>
    </xf>
    <xf numFmtId="0" fontId="1" fillId="0" borderId="17" xfId="0" applyFont="1" applyBorder="1" applyAlignment="1">
      <alignment vertical="center"/>
    </xf>
    <xf numFmtId="0" fontId="7" fillId="0" borderId="17" xfId="0" applyNumberFormat="1" applyFont="1" applyBorder="1" applyAlignment="1"/>
    <xf numFmtId="1" fontId="1" fillId="0" borderId="17" xfId="0" applyNumberFormat="1" applyFont="1" applyBorder="1" applyAlignment="1"/>
    <xf numFmtId="1" fontId="7" fillId="0" borderId="17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1" fontId="1" fillId="0" borderId="14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/>
    <xf numFmtId="1" fontId="1" fillId="3" borderId="21" xfId="0" applyNumberFormat="1" applyFont="1" applyFill="1" applyBorder="1" applyAlignment="1">
      <alignment horizontal="center" vertical="center"/>
    </xf>
    <xf numFmtId="1" fontId="1" fillId="3" borderId="21" xfId="0" applyNumberFormat="1" applyFont="1" applyFill="1" applyBorder="1" applyAlignment="1">
      <alignment horizontal="center"/>
    </xf>
    <xf numFmtId="0" fontId="1" fillId="3" borderId="8" xfId="0" applyNumberFormat="1" applyFont="1" applyFill="1" applyBorder="1" applyAlignment="1">
      <alignment horizontal="center" vertical="center"/>
    </xf>
    <xf numFmtId="0" fontId="1" fillId="3" borderId="31" xfId="0" applyNumberFormat="1" applyFont="1" applyFill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/>
    </xf>
    <xf numFmtId="0" fontId="1" fillId="0" borderId="0" xfId="0" applyNumberFormat="1" applyFont="1" applyAlignment="1"/>
    <xf numFmtId="0" fontId="1" fillId="0" borderId="0" xfId="0" applyNumberFormat="1" applyFont="1" applyAlignment="1"/>
    <xf numFmtId="0" fontId="1" fillId="0" borderId="0" xfId="0" applyNumberFormat="1" applyFont="1" applyAlignment="1"/>
    <xf numFmtId="0" fontId="1" fillId="0" borderId="38" xfId="0" applyNumberFormat="1" applyFont="1" applyBorder="1" applyAlignment="1">
      <alignment horizontal="center" vertical="center"/>
    </xf>
    <xf numFmtId="1" fontId="1" fillId="0" borderId="41" xfId="0" applyNumberFormat="1" applyFont="1" applyBorder="1" applyAlignment="1">
      <alignment horizontal="center"/>
    </xf>
    <xf numFmtId="0" fontId="1" fillId="9" borderId="38" xfId="0" applyNumberFormat="1" applyFont="1" applyFill="1" applyBorder="1" applyAlignment="1">
      <alignment horizontal="center" vertical="center"/>
    </xf>
    <xf numFmtId="1" fontId="1" fillId="9" borderId="3" xfId="0" applyNumberFormat="1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vertical="center"/>
    </xf>
    <xf numFmtId="0" fontId="1" fillId="0" borderId="42" xfId="0" applyNumberFormat="1" applyFont="1" applyBorder="1" applyAlignment="1"/>
    <xf numFmtId="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/>
    <xf numFmtId="0" fontId="10" fillId="2" borderId="8" xfId="0" applyNumberFormat="1" applyFont="1" applyFill="1" applyBorder="1" applyAlignment="1">
      <alignment horizontal="center"/>
    </xf>
    <xf numFmtId="0" fontId="1" fillId="0" borderId="29" xfId="0" applyFont="1" applyBorder="1" applyAlignment="1"/>
    <xf numFmtId="0" fontId="5" fillId="10" borderId="8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/>
    <xf numFmtId="1" fontId="1" fillId="0" borderId="13" xfId="0" applyNumberFormat="1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9" fillId="0" borderId="8" xfId="0" applyNumberFormat="1" applyFont="1" applyBorder="1" applyAlignment="1"/>
    <xf numFmtId="0" fontId="1" fillId="0" borderId="49" xfId="0" applyNumberFormat="1" applyFont="1" applyBorder="1" applyAlignment="1">
      <alignment horizontal="center" vertical="center"/>
    </xf>
    <xf numFmtId="0" fontId="7" fillId="3" borderId="49" xfId="0" applyNumberFormat="1" applyFont="1" applyFill="1" applyBorder="1" applyAlignment="1">
      <alignment horizontal="center" vertical="center"/>
    </xf>
    <xf numFmtId="0" fontId="1" fillId="9" borderId="48" xfId="0" applyNumberFormat="1" applyFont="1" applyFill="1" applyBorder="1" applyAlignment="1">
      <alignment horizontal="center" vertical="center"/>
    </xf>
    <xf numFmtId="1" fontId="7" fillId="9" borderId="48" xfId="0" applyNumberFormat="1" applyFont="1" applyFill="1" applyBorder="1" applyAlignment="1">
      <alignment horizontal="center"/>
    </xf>
    <xf numFmtId="0" fontId="1" fillId="0" borderId="55" xfId="0" applyNumberFormat="1" applyFont="1" applyBorder="1" applyAlignment="1">
      <alignment horizontal="center" vertical="center"/>
    </xf>
    <xf numFmtId="0" fontId="1" fillId="9" borderId="56" xfId="0" applyNumberFormat="1" applyFont="1" applyFill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 vertical="center"/>
    </xf>
    <xf numFmtId="0" fontId="1" fillId="4" borderId="49" xfId="0" applyNumberFormat="1" applyFont="1" applyFill="1" applyBorder="1" applyAlignment="1">
      <alignment horizontal="center" vertical="center"/>
    </xf>
    <xf numFmtId="1" fontId="1" fillId="0" borderId="61" xfId="0" applyNumberFormat="1" applyFont="1" applyBorder="1" applyAlignment="1"/>
    <xf numFmtId="1" fontId="1" fillId="0" borderId="62" xfId="0" applyNumberFormat="1" applyFont="1" applyBorder="1" applyAlignment="1"/>
    <xf numFmtId="1" fontId="7" fillId="0" borderId="63" xfId="0" applyNumberFormat="1" applyFont="1" applyBorder="1" applyAlignment="1">
      <alignment horizontal="center" vertical="center"/>
    </xf>
    <xf numFmtId="1" fontId="1" fillId="2" borderId="26" xfId="0" applyNumberFormat="1" applyFont="1" applyFill="1" applyBorder="1" applyAlignment="1" applyProtection="1">
      <alignment horizontal="center" vertical="center"/>
      <protection locked="0"/>
    </xf>
    <xf numFmtId="1" fontId="1" fillId="2" borderId="51" xfId="0" applyNumberFormat="1" applyFont="1" applyFill="1" applyBorder="1" applyAlignment="1" applyProtection="1">
      <alignment horizontal="center" vertical="center"/>
      <protection locked="0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1" fontId="1" fillId="0" borderId="49" xfId="0" applyNumberFormat="1" applyFont="1" applyBorder="1" applyAlignment="1" applyProtection="1">
      <alignment horizontal="center" vertical="center"/>
      <protection locked="0"/>
    </xf>
    <xf numFmtId="1" fontId="1" fillId="2" borderId="8" xfId="0" applyNumberFormat="1" applyFont="1" applyFill="1" applyBorder="1" applyAlignment="1" applyProtection="1">
      <alignment horizontal="center" vertical="center"/>
      <protection locked="0"/>
    </xf>
    <xf numFmtId="1" fontId="1" fillId="2" borderId="49" xfId="0" applyNumberFormat="1" applyFont="1" applyFill="1" applyBorder="1" applyAlignment="1" applyProtection="1">
      <alignment horizontal="center" vertical="center"/>
      <protection locked="0"/>
    </xf>
    <xf numFmtId="0" fontId="5" fillId="10" borderId="8" xfId="0" applyNumberFormat="1" applyFont="1" applyFill="1" applyBorder="1" applyAlignment="1" applyProtection="1">
      <alignment horizontal="center" vertical="center" wrapText="1"/>
    </xf>
    <xf numFmtId="0" fontId="5" fillId="11" borderId="8" xfId="0" applyNumberFormat="1" applyFont="1" applyFill="1" applyBorder="1" applyAlignment="1" applyProtection="1">
      <alignment horizontal="center" vertical="center" wrapText="1"/>
    </xf>
    <xf numFmtId="1" fontId="7" fillId="0" borderId="64" xfId="0" applyNumberFormat="1" applyFont="1" applyBorder="1" applyAlignment="1" applyProtection="1">
      <alignment horizontal="center"/>
      <protection locked="0"/>
    </xf>
    <xf numFmtId="1" fontId="7" fillId="9" borderId="67" xfId="0" applyNumberFormat="1" applyFont="1" applyFill="1" applyBorder="1" applyAlignment="1" applyProtection="1">
      <alignment horizontal="center"/>
      <protection locked="0"/>
    </xf>
    <xf numFmtId="1" fontId="7" fillId="0" borderId="57" xfId="0" applyNumberFormat="1" applyFont="1" applyBorder="1" applyAlignment="1" applyProtection="1">
      <alignment horizontal="center"/>
      <protection locked="0"/>
    </xf>
    <xf numFmtId="1" fontId="7" fillId="9" borderId="57" xfId="0" applyNumberFormat="1" applyFont="1" applyFill="1" applyBorder="1" applyAlignment="1" applyProtection="1">
      <alignment horizontal="center"/>
      <protection locked="0"/>
    </xf>
    <xf numFmtId="1" fontId="1" fillId="0" borderId="78" xfId="0" applyNumberFormat="1" applyFont="1" applyBorder="1" applyAlignment="1">
      <alignment horizontal="center"/>
    </xf>
    <xf numFmtId="0" fontId="1" fillId="0" borderId="0" xfId="0" applyNumberFormat="1" applyFont="1" applyBorder="1" applyAlignment="1"/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NumberFormat="1" applyFont="1" applyBorder="1" applyAlignment="1" applyProtection="1">
      <alignment horizontal="center"/>
      <protection locked="0"/>
    </xf>
    <xf numFmtId="0" fontId="15" fillId="2" borderId="24" xfId="0" applyNumberFormat="1" applyFont="1" applyFill="1" applyBorder="1" applyAlignment="1">
      <alignment vertical="center"/>
    </xf>
    <xf numFmtId="0" fontId="15" fillId="0" borderId="23" xfId="0" applyNumberFormat="1" applyFont="1" applyBorder="1" applyAlignment="1">
      <alignment vertical="center"/>
    </xf>
    <xf numFmtId="1" fontId="1" fillId="0" borderId="62" xfId="0" applyNumberFormat="1" applyFont="1" applyBorder="1" applyAlignment="1">
      <alignment horizontal="center"/>
    </xf>
    <xf numFmtId="1" fontId="1" fillId="0" borderId="24" xfId="0" applyNumberFormat="1" applyFont="1" applyBorder="1" applyAlignment="1">
      <alignment horizontal="center"/>
    </xf>
    <xf numFmtId="1" fontId="1" fillId="0" borderId="79" xfId="0" applyNumberFormat="1" applyFont="1" applyBorder="1" applyAlignment="1">
      <alignment horizontal="center"/>
    </xf>
    <xf numFmtId="1" fontId="1" fillId="0" borderId="49" xfId="0" applyNumberFormat="1" applyFont="1" applyBorder="1" applyAlignment="1">
      <alignment horizontal="center"/>
    </xf>
    <xf numFmtId="1" fontId="1" fillId="4" borderId="48" xfId="0" applyNumberFormat="1" applyFont="1" applyFill="1" applyBorder="1" applyAlignment="1">
      <alignment horizontal="center"/>
    </xf>
    <xf numFmtId="1" fontId="16" fillId="0" borderId="14" xfId="0" applyNumberFormat="1" applyFont="1" applyBorder="1" applyAlignment="1">
      <alignment horizontal="center" vertical="center" textRotation="60"/>
    </xf>
    <xf numFmtId="1" fontId="16" fillId="0" borderId="16" xfId="0" applyNumberFormat="1" applyFont="1" applyBorder="1" applyAlignment="1">
      <alignment horizontal="center" vertical="center" textRotation="60"/>
    </xf>
    <xf numFmtId="1" fontId="16" fillId="3" borderId="21" xfId="0" applyNumberFormat="1" applyFont="1" applyFill="1" applyBorder="1" applyAlignment="1">
      <alignment horizontal="center" vertical="center" textRotation="60"/>
    </xf>
    <xf numFmtId="0" fontId="1" fillId="13" borderId="56" xfId="0" applyNumberFormat="1" applyFont="1" applyFill="1" applyBorder="1" applyAlignment="1">
      <alignment horizontal="center" vertical="center"/>
    </xf>
    <xf numFmtId="1" fontId="7" fillId="13" borderId="67" xfId="0" applyNumberFormat="1" applyFont="1" applyFill="1" applyBorder="1" applyAlignment="1" applyProtection="1">
      <alignment horizontal="center"/>
      <protection locked="0"/>
    </xf>
    <xf numFmtId="0" fontId="1" fillId="13" borderId="0" xfId="0" applyNumberFormat="1" applyFont="1" applyFill="1" applyAlignment="1"/>
    <xf numFmtId="0" fontId="1" fillId="14" borderId="56" xfId="0" applyNumberFormat="1" applyFont="1" applyFill="1" applyBorder="1" applyAlignment="1">
      <alignment horizontal="center" vertical="center"/>
    </xf>
    <xf numFmtId="1" fontId="7" fillId="14" borderId="67" xfId="0" applyNumberFormat="1" applyFont="1" applyFill="1" applyBorder="1" applyAlignment="1" applyProtection="1">
      <alignment horizontal="center"/>
      <protection locked="0"/>
    </xf>
    <xf numFmtId="0" fontId="1" fillId="14" borderId="77" xfId="0" applyNumberFormat="1" applyFont="1" applyFill="1" applyBorder="1" applyAlignment="1">
      <alignment horizontal="center" vertical="center"/>
    </xf>
    <xf numFmtId="1" fontId="7" fillId="14" borderId="71" xfId="0" applyNumberFormat="1" applyFont="1" applyFill="1" applyBorder="1" applyAlignment="1" applyProtection="1">
      <alignment horizontal="center"/>
      <protection locked="0"/>
    </xf>
    <xf numFmtId="0" fontId="1" fillId="0" borderId="28" xfId="0" applyFont="1" applyBorder="1" applyAlignment="1"/>
    <xf numFmtId="0" fontId="1" fillId="13" borderId="24" xfId="0" applyNumberFormat="1" applyFont="1" applyFill="1" applyBorder="1" applyAlignment="1">
      <alignment vertical="center"/>
    </xf>
    <xf numFmtId="0" fontId="12" fillId="13" borderId="24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Border="1" applyAlignment="1">
      <alignment vertical="center"/>
    </xf>
    <xf numFmtId="0" fontId="7" fillId="0" borderId="0" xfId="0" applyNumberFormat="1" applyFont="1" applyBorder="1" applyAlignment="1"/>
    <xf numFmtId="0" fontId="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1" fillId="0" borderId="0" xfId="0" applyNumberFormat="1" applyFont="1" applyBorder="1" applyAlignment="1"/>
    <xf numFmtId="1" fontId="11" fillId="0" borderId="0" xfId="0" applyNumberFormat="1" applyFont="1" applyBorder="1" applyAlignment="1"/>
    <xf numFmtId="0" fontId="11" fillId="15" borderId="25" xfId="0" applyNumberFormat="1" applyFont="1" applyFill="1" applyBorder="1" applyAlignment="1">
      <alignment horizontal="center" vertical="center" wrapText="1"/>
    </xf>
    <xf numFmtId="0" fontId="11" fillId="8" borderId="25" xfId="0" applyNumberFormat="1" applyFont="1" applyFill="1" applyBorder="1" applyAlignment="1">
      <alignment horizontal="center" vertical="center" wrapText="1"/>
    </xf>
    <xf numFmtId="0" fontId="11" fillId="8" borderId="5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1" fillId="18" borderId="25" xfId="0" applyNumberFormat="1" applyFont="1" applyFill="1" applyBorder="1" applyAlignment="1">
      <alignment horizontal="center" wrapText="1"/>
    </xf>
    <xf numFmtId="0" fontId="11" fillId="18" borderId="25" xfId="0" applyNumberFormat="1" applyFont="1" applyFill="1" applyBorder="1" applyAlignment="1">
      <alignment horizontal="center" vertical="center" wrapText="1"/>
    </xf>
    <xf numFmtId="0" fontId="1" fillId="12" borderId="43" xfId="0" applyNumberFormat="1" applyFont="1" applyFill="1" applyBorder="1" applyAlignment="1">
      <alignment horizontal="center"/>
    </xf>
    <xf numFmtId="1" fontId="1" fillId="12" borderId="44" xfId="0" applyNumberFormat="1" applyFont="1" applyFill="1" applyBorder="1" applyAlignment="1">
      <alignment horizontal="center"/>
    </xf>
    <xf numFmtId="1" fontId="1" fillId="12" borderId="45" xfId="0" applyNumberFormat="1" applyFont="1" applyFill="1" applyBorder="1" applyAlignment="1">
      <alignment horizontal="center"/>
    </xf>
    <xf numFmtId="1" fontId="1" fillId="12" borderId="46" xfId="0" applyNumberFormat="1" applyFont="1" applyFill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1" fontId="1" fillId="0" borderId="28" xfId="0" applyNumberFormat="1" applyFont="1" applyBorder="1" applyAlignment="1">
      <alignment horizontal="center"/>
    </xf>
    <xf numFmtId="1" fontId="1" fillId="0" borderId="47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1" fillId="0" borderId="4" xfId="0" applyNumberFormat="1" applyFont="1" applyBorder="1" applyAlignment="1" applyProtection="1">
      <alignment horizontal="center"/>
      <protection locked="0"/>
    </xf>
    <xf numFmtId="1" fontId="7" fillId="0" borderId="5" xfId="0" applyNumberFormat="1" applyFont="1" applyBorder="1" applyAlignment="1" applyProtection="1">
      <alignment horizontal="center"/>
      <protection locked="0"/>
    </xf>
    <xf numFmtId="1" fontId="7" fillId="0" borderId="6" xfId="0" applyNumberFormat="1" applyFont="1" applyBorder="1" applyAlignment="1" applyProtection="1">
      <alignment horizontal="center"/>
      <protection locked="0"/>
    </xf>
    <xf numFmtId="0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1" fontId="1" fillId="0" borderId="5" xfId="0" applyNumberFormat="1" applyFont="1" applyBorder="1" applyAlignment="1" applyProtection="1">
      <alignment horizont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7" fillId="0" borderId="4" xfId="0" applyNumberFormat="1" applyFont="1" applyBorder="1" applyAlignment="1" applyProtection="1">
      <alignment horizontal="center"/>
      <protection locked="0"/>
    </xf>
    <xf numFmtId="0" fontId="9" fillId="0" borderId="94" xfId="0" applyNumberFormat="1" applyFont="1" applyBorder="1" applyAlignment="1" applyProtection="1">
      <alignment horizontal="center"/>
      <protection locked="0"/>
    </xf>
    <xf numFmtId="0" fontId="9" fillId="0" borderId="67" xfId="0" applyNumberFormat="1" applyFont="1" applyBorder="1" applyAlignment="1" applyProtection="1">
      <alignment horizontal="center"/>
      <protection locked="0"/>
    </xf>
    <xf numFmtId="0" fontId="9" fillId="0" borderId="95" xfId="0" applyNumberFormat="1" applyFont="1" applyBorder="1" applyAlignment="1" applyProtection="1">
      <alignment horizontal="center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1" fontId="14" fillId="0" borderId="84" xfId="0" applyNumberFormat="1" applyFont="1" applyBorder="1" applyAlignment="1">
      <alignment horizontal="center"/>
    </xf>
    <xf numFmtId="1" fontId="14" fillId="0" borderId="85" xfId="0" applyNumberFormat="1" applyFont="1" applyBorder="1" applyAlignment="1">
      <alignment horizontal="center"/>
    </xf>
    <xf numFmtId="0" fontId="1" fillId="0" borderId="88" xfId="0" applyFont="1" applyBorder="1" applyAlignment="1" applyProtection="1">
      <alignment horizontal="center"/>
      <protection locked="0"/>
    </xf>
    <xf numFmtId="0" fontId="1" fillId="0" borderId="89" xfId="0" applyFont="1" applyBorder="1" applyAlignment="1" applyProtection="1">
      <alignment horizontal="center"/>
      <protection locked="0"/>
    </xf>
    <xf numFmtId="0" fontId="1" fillId="0" borderId="90" xfId="0" applyFont="1" applyBorder="1" applyAlignment="1" applyProtection="1">
      <alignment horizontal="center"/>
      <protection locked="0"/>
    </xf>
    <xf numFmtId="1" fontId="14" fillId="0" borderId="86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1" fontId="14" fillId="0" borderId="87" xfId="0" applyNumberFormat="1" applyFont="1" applyBorder="1" applyAlignment="1">
      <alignment horizontal="center"/>
    </xf>
    <xf numFmtId="0" fontId="14" fillId="0" borderId="88" xfId="0" applyFont="1" applyBorder="1" applyAlignment="1" applyProtection="1">
      <alignment horizontal="center"/>
      <protection locked="0"/>
    </xf>
    <xf numFmtId="0" fontId="14" fillId="0" borderId="89" xfId="0" applyFont="1" applyBorder="1" applyAlignment="1" applyProtection="1">
      <alignment horizontal="center"/>
      <protection locked="0"/>
    </xf>
    <xf numFmtId="0" fontId="14" fillId="0" borderId="90" xfId="0" applyFont="1" applyBorder="1" applyAlignment="1" applyProtection="1">
      <alignment horizontal="center"/>
      <protection locked="0"/>
    </xf>
    <xf numFmtId="0" fontId="14" fillId="0" borderId="1" xfId="0" applyNumberFormat="1" applyFont="1" applyBorder="1" applyAlignment="1">
      <alignment horizontal="center"/>
    </xf>
    <xf numFmtId="0" fontId="12" fillId="0" borderId="4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/>
    </xf>
    <xf numFmtId="1" fontId="12" fillId="0" borderId="6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4" xfId="0" applyNumberFormat="1" applyFont="1" applyBorder="1" applyAlignment="1" applyProtection="1">
      <alignment horizontal="center"/>
      <protection locked="0"/>
    </xf>
    <xf numFmtId="0" fontId="16" fillId="0" borderId="17" xfId="0" applyNumberFormat="1" applyFont="1" applyBorder="1" applyAlignment="1">
      <alignment horizontal="center" vertical="center" textRotation="60"/>
    </xf>
    <xf numFmtId="1" fontId="16" fillId="0" borderId="10" xfId="0" applyNumberFormat="1" applyFont="1" applyBorder="1" applyAlignment="1">
      <alignment horizontal="center" vertical="center" textRotation="60"/>
    </xf>
    <xf numFmtId="0" fontId="1" fillId="2" borderId="4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13" fillId="0" borderId="63" xfId="0" applyNumberFormat="1" applyFont="1" applyBorder="1" applyAlignment="1">
      <alignment horizontal="center" vertical="center" wrapText="1"/>
    </xf>
    <xf numFmtId="1" fontId="13" fillId="0" borderId="6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 applyProtection="1">
      <alignment horizontal="left" vertical="center" wrapText="1"/>
      <protection locked="0"/>
    </xf>
    <xf numFmtId="1" fontId="5" fillId="0" borderId="5" xfId="0" applyNumberFormat="1" applyFont="1" applyBorder="1" applyAlignment="1" applyProtection="1">
      <alignment horizontal="left" vertical="center" wrapText="1"/>
      <protection locked="0"/>
    </xf>
    <xf numFmtId="0" fontId="16" fillId="2" borderId="15" xfId="0" applyNumberFormat="1" applyFont="1" applyFill="1" applyBorder="1" applyAlignment="1">
      <alignment horizontal="center" vertical="center" textRotation="60"/>
    </xf>
    <xf numFmtId="1" fontId="16" fillId="2" borderId="10" xfId="0" applyNumberFormat="1" applyFont="1" applyFill="1" applyBorder="1" applyAlignment="1">
      <alignment horizontal="center" vertical="center" textRotation="60"/>
    </xf>
    <xf numFmtId="0" fontId="1" fillId="0" borderId="12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18" borderId="49" xfId="0" applyFont="1" applyFill="1" applyBorder="1" applyAlignment="1">
      <alignment horizontal="center" vertical="center"/>
    </xf>
    <xf numFmtId="0" fontId="1" fillId="18" borderId="80" xfId="0" applyFont="1" applyFill="1" applyBorder="1" applyAlignment="1">
      <alignment horizontal="center" vertical="center"/>
    </xf>
    <xf numFmtId="0" fontId="1" fillId="18" borderId="48" xfId="0" applyFont="1" applyFill="1" applyBorder="1" applyAlignment="1">
      <alignment horizontal="center" vertical="center"/>
    </xf>
    <xf numFmtId="0" fontId="1" fillId="17" borderId="12" xfId="0" applyFont="1" applyFill="1" applyBorder="1" applyAlignment="1">
      <alignment horizontal="center" vertical="center"/>
    </xf>
    <xf numFmtId="1" fontId="1" fillId="17" borderId="7" xfId="0" applyNumberFormat="1" applyFont="1" applyFill="1" applyBorder="1" applyAlignment="1">
      <alignment horizontal="center" vertical="center"/>
    </xf>
    <xf numFmtId="1" fontId="1" fillId="17" borderId="10" xfId="0" applyNumberFormat="1" applyFont="1" applyFill="1" applyBorder="1" applyAlignment="1">
      <alignment horizontal="center" vertical="center"/>
    </xf>
    <xf numFmtId="0" fontId="1" fillId="16" borderId="12" xfId="0" applyFont="1" applyFill="1" applyBorder="1" applyAlignment="1">
      <alignment horizontal="center" vertical="center"/>
    </xf>
    <xf numFmtId="1" fontId="1" fillId="16" borderId="7" xfId="0" applyNumberFormat="1" applyFont="1" applyFill="1" applyBorder="1" applyAlignment="1">
      <alignment horizontal="center" vertical="center"/>
    </xf>
    <xf numFmtId="1" fontId="1" fillId="16" borderId="60" xfId="0" applyNumberFormat="1" applyFont="1" applyFill="1" applyBorder="1" applyAlignment="1">
      <alignment horizontal="center" vertical="center"/>
    </xf>
    <xf numFmtId="0" fontId="12" fillId="0" borderId="63" xfId="0" applyNumberFormat="1" applyFont="1" applyBorder="1" applyAlignment="1">
      <alignment horizontal="center" vertical="center"/>
    </xf>
    <xf numFmtId="1" fontId="12" fillId="0" borderId="63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16" fillId="0" borderId="13" xfId="0" applyNumberFormat="1" applyFont="1" applyBorder="1" applyAlignment="1">
      <alignment horizontal="center" vertical="center" textRotation="60"/>
    </xf>
    <xf numFmtId="0" fontId="1" fillId="18" borderId="12" xfId="0" applyFont="1" applyFill="1" applyBorder="1" applyAlignment="1">
      <alignment horizontal="center" vertical="center"/>
    </xf>
    <xf numFmtId="1" fontId="1" fillId="18" borderId="7" xfId="0" applyNumberFormat="1" applyFont="1" applyFill="1" applyBorder="1" applyAlignment="1">
      <alignment horizontal="center" vertical="center"/>
    </xf>
    <xf numFmtId="1" fontId="1" fillId="18" borderId="10" xfId="0" applyNumberFormat="1" applyFont="1" applyFill="1" applyBorder="1" applyAlignment="1">
      <alignment horizontal="center" vertical="center"/>
    </xf>
    <xf numFmtId="1" fontId="1" fillId="16" borderId="10" xfId="0" applyNumberFormat="1" applyFont="1" applyFill="1" applyBorder="1" applyAlignment="1">
      <alignment horizontal="center" vertical="center"/>
    </xf>
    <xf numFmtId="1" fontId="1" fillId="0" borderId="65" xfId="0" applyNumberFormat="1" applyFont="1" applyBorder="1" applyAlignment="1" applyProtection="1">
      <alignment horizontal="center"/>
      <protection locked="0"/>
    </xf>
    <xf numFmtId="1" fontId="1" fillId="0" borderId="66" xfId="0" applyNumberFormat="1" applyFont="1" applyBorder="1" applyAlignment="1" applyProtection="1">
      <alignment horizontal="center"/>
      <protection locked="0"/>
    </xf>
    <xf numFmtId="1" fontId="1" fillId="0" borderId="81" xfId="0" applyNumberFormat="1" applyFont="1" applyBorder="1" applyAlignment="1" applyProtection="1">
      <alignment horizontal="center"/>
      <protection locked="0"/>
    </xf>
    <xf numFmtId="1" fontId="1" fillId="0" borderId="70" xfId="0" applyNumberFormat="1" applyFont="1" applyBorder="1" applyAlignment="1" applyProtection="1">
      <alignment horizontal="center"/>
      <protection locked="0"/>
    </xf>
    <xf numFmtId="1" fontId="1" fillId="14" borderId="68" xfId="0" applyNumberFormat="1" applyFont="1" applyFill="1" applyBorder="1" applyAlignment="1" applyProtection="1">
      <alignment horizontal="center"/>
      <protection locked="0"/>
    </xf>
    <xf numFmtId="1" fontId="1" fillId="14" borderId="5" xfId="0" applyNumberFormat="1" applyFont="1" applyFill="1" applyBorder="1" applyAlignment="1" applyProtection="1">
      <alignment horizontal="center"/>
      <protection locked="0"/>
    </xf>
    <xf numFmtId="1" fontId="1" fillId="14" borderId="69" xfId="0" applyNumberFormat="1" applyFont="1" applyFill="1" applyBorder="1" applyAlignment="1" applyProtection="1">
      <alignment horizontal="center"/>
      <protection locked="0"/>
    </xf>
    <xf numFmtId="1" fontId="1" fillId="9" borderId="68" xfId="0" applyNumberFormat="1" applyFont="1" applyFill="1" applyBorder="1" applyAlignment="1" applyProtection="1">
      <alignment horizontal="center"/>
      <protection locked="0"/>
    </xf>
    <xf numFmtId="1" fontId="1" fillId="9" borderId="5" xfId="0" applyNumberFormat="1" applyFont="1" applyFill="1" applyBorder="1" applyAlignment="1" applyProtection="1">
      <alignment horizontal="center"/>
      <protection locked="0"/>
    </xf>
    <xf numFmtId="1" fontId="1" fillId="9" borderId="11" xfId="0" applyNumberFormat="1" applyFont="1" applyFill="1" applyBorder="1" applyAlignment="1" applyProtection="1">
      <alignment horizontal="center"/>
      <protection locked="0"/>
    </xf>
    <xf numFmtId="1" fontId="1" fillId="9" borderId="69" xfId="0" applyNumberFormat="1" applyFont="1" applyFill="1" applyBorder="1" applyAlignment="1" applyProtection="1">
      <alignment horizontal="center"/>
      <protection locked="0"/>
    </xf>
    <xf numFmtId="1" fontId="1" fillId="0" borderId="54" xfId="0" applyNumberFormat="1" applyFont="1" applyBorder="1" applyAlignment="1" applyProtection="1">
      <alignment horizontal="center"/>
      <protection locked="0"/>
    </xf>
    <xf numFmtId="1" fontId="1" fillId="0" borderId="11" xfId="0" applyNumberFormat="1" applyFont="1" applyBorder="1" applyAlignment="1" applyProtection="1">
      <alignment horizontal="center"/>
      <protection locked="0"/>
    </xf>
    <xf numFmtId="1" fontId="1" fillId="0" borderId="69" xfId="0" applyNumberFormat="1" applyFont="1" applyBorder="1" applyAlignment="1" applyProtection="1">
      <alignment horizontal="center"/>
      <protection locked="0"/>
    </xf>
    <xf numFmtId="1" fontId="1" fillId="9" borderId="54" xfId="0" applyNumberFormat="1" applyFont="1" applyFill="1" applyBorder="1" applyAlignment="1" applyProtection="1">
      <alignment horizontal="center"/>
      <protection locked="0"/>
    </xf>
    <xf numFmtId="1" fontId="1" fillId="0" borderId="68" xfId="0" applyNumberFormat="1" applyFont="1" applyBorder="1" applyAlignment="1" applyProtection="1">
      <alignment horizontal="center"/>
      <protection locked="0"/>
    </xf>
    <xf numFmtId="1" fontId="1" fillId="0" borderId="4" xfId="0" applyNumberFormat="1" applyFont="1" applyBorder="1" applyAlignment="1">
      <alignment horizontal="center"/>
    </xf>
    <xf numFmtId="1" fontId="1" fillId="9" borderId="52" xfId="0" applyNumberFormat="1" applyFont="1" applyFill="1" applyBorder="1" applyAlignment="1">
      <alignment horizontal="center"/>
    </xf>
    <xf numFmtId="1" fontId="1" fillId="9" borderId="45" xfId="0" applyNumberFormat="1" applyFont="1" applyFill="1" applyBorder="1" applyAlignment="1">
      <alignment horizontal="center"/>
    </xf>
    <xf numFmtId="1" fontId="1" fillId="9" borderId="46" xfId="0" applyNumberFormat="1" applyFont="1" applyFill="1" applyBorder="1" applyAlignment="1">
      <alignment horizontal="center"/>
    </xf>
    <xf numFmtId="1" fontId="1" fillId="9" borderId="53" xfId="0" applyNumberFormat="1" applyFont="1" applyFill="1" applyBorder="1" applyAlignment="1">
      <alignment horizontal="center"/>
    </xf>
    <xf numFmtId="1" fontId="1" fillId="9" borderId="4" xfId="0" applyNumberFormat="1" applyFont="1" applyFill="1" applyBorder="1" applyAlignment="1">
      <alignment horizontal="center"/>
    </xf>
    <xf numFmtId="1" fontId="1" fillId="9" borderId="5" xfId="0" applyNumberFormat="1" applyFont="1" applyFill="1" applyBorder="1" applyAlignment="1">
      <alignment horizontal="center"/>
    </xf>
    <xf numFmtId="1" fontId="1" fillId="9" borderId="6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14" borderId="11" xfId="0" applyNumberFormat="1" applyFont="1" applyFill="1" applyBorder="1" applyAlignment="1" applyProtection="1">
      <alignment horizontal="center"/>
      <protection locked="0"/>
    </xf>
    <xf numFmtId="1" fontId="1" fillId="13" borderId="68" xfId="0" applyNumberFormat="1" applyFont="1" applyFill="1" applyBorder="1" applyAlignment="1" applyProtection="1">
      <alignment horizontal="center"/>
      <protection locked="0"/>
    </xf>
    <xf numFmtId="1" fontId="1" fillId="13" borderId="5" xfId="0" applyNumberFormat="1" applyFont="1" applyFill="1" applyBorder="1" applyAlignment="1" applyProtection="1">
      <alignment horizontal="center"/>
      <protection locked="0"/>
    </xf>
    <xf numFmtId="1" fontId="1" fillId="13" borderId="11" xfId="0" applyNumberFormat="1" applyFont="1" applyFill="1" applyBorder="1" applyAlignment="1" applyProtection="1">
      <alignment horizontal="center"/>
      <protection locked="0"/>
    </xf>
    <xf numFmtId="1" fontId="1" fillId="13" borderId="69" xfId="0" applyNumberFormat="1" applyFont="1" applyFill="1" applyBorder="1" applyAlignment="1" applyProtection="1">
      <alignment horizontal="center"/>
      <protection locked="0"/>
    </xf>
    <xf numFmtId="1" fontId="1" fillId="14" borderId="72" xfId="0" applyNumberFormat="1" applyFont="1" applyFill="1" applyBorder="1" applyAlignment="1" applyProtection="1">
      <alignment horizontal="center"/>
      <protection locked="0"/>
    </xf>
    <xf numFmtId="1" fontId="1" fillId="14" borderId="73" xfId="0" applyNumberFormat="1" applyFont="1" applyFill="1" applyBorder="1" applyAlignment="1" applyProtection="1">
      <alignment horizontal="center"/>
      <protection locked="0"/>
    </xf>
    <xf numFmtId="1" fontId="1" fillId="14" borderId="82" xfId="0" applyNumberFormat="1" applyFont="1" applyFill="1" applyBorder="1" applyAlignment="1" applyProtection="1">
      <alignment horizontal="center"/>
      <protection locked="0"/>
    </xf>
    <xf numFmtId="1" fontId="1" fillId="14" borderId="74" xfId="0" applyNumberFormat="1" applyFont="1" applyFill="1" applyBorder="1" applyAlignment="1" applyProtection="1">
      <alignment horizontal="center"/>
      <protection locked="0"/>
    </xf>
    <xf numFmtId="1" fontId="1" fillId="9" borderId="11" xfId="0" applyNumberFormat="1" applyFont="1" applyFill="1" applyBorder="1" applyAlignment="1">
      <alignment horizontal="center"/>
    </xf>
    <xf numFmtId="0" fontId="11" fillId="0" borderId="63" xfId="0" applyNumberFormat="1" applyFont="1" applyBorder="1" applyAlignment="1">
      <alignment horizontal="center" vertical="center"/>
    </xf>
    <xf numFmtId="1" fontId="11" fillId="0" borderId="63" xfId="0" applyNumberFormat="1" applyFont="1" applyBorder="1" applyAlignment="1">
      <alignment horizontal="center" vertical="center"/>
    </xf>
    <xf numFmtId="1" fontId="1" fillId="0" borderId="52" xfId="0" applyNumberFormat="1" applyFont="1" applyBorder="1" applyAlignment="1" applyProtection="1">
      <alignment horizontal="center"/>
      <protection locked="0"/>
    </xf>
    <xf numFmtId="1" fontId="1" fillId="0" borderId="58" xfId="0" applyNumberFormat="1" applyFont="1" applyBorder="1" applyAlignment="1" applyProtection="1">
      <alignment horizontal="center"/>
      <protection locked="0"/>
    </xf>
    <xf numFmtId="1" fontId="1" fillId="9" borderId="4" xfId="0" applyNumberFormat="1" applyFont="1" applyFill="1" applyBorder="1" applyAlignment="1" applyProtection="1">
      <alignment horizontal="center"/>
      <protection locked="0"/>
    </xf>
    <xf numFmtId="1" fontId="1" fillId="9" borderId="59" xfId="0" applyNumberFormat="1" applyFont="1" applyFill="1" applyBorder="1" applyAlignment="1" applyProtection="1">
      <alignment horizontal="center"/>
      <protection locked="0"/>
    </xf>
    <xf numFmtId="1" fontId="1" fillId="14" borderId="4" xfId="0" applyNumberFormat="1" applyFont="1" applyFill="1" applyBorder="1" applyAlignment="1" applyProtection="1">
      <alignment horizontal="center"/>
      <protection locked="0"/>
    </xf>
    <xf numFmtId="1" fontId="1" fillId="14" borderId="59" xfId="0" applyNumberFormat="1" applyFont="1" applyFill="1" applyBorder="1" applyAlignment="1" applyProtection="1">
      <alignment horizontal="center"/>
      <protection locked="0"/>
    </xf>
    <xf numFmtId="1" fontId="1" fillId="13" borderId="4" xfId="0" applyNumberFormat="1" applyFont="1" applyFill="1" applyBorder="1" applyAlignment="1" applyProtection="1">
      <alignment horizontal="center"/>
      <protection locked="0"/>
    </xf>
    <xf numFmtId="1" fontId="1" fillId="13" borderId="59" xfId="0" applyNumberFormat="1" applyFont="1" applyFill="1" applyBorder="1" applyAlignment="1" applyProtection="1">
      <alignment horizontal="center"/>
      <protection locked="0"/>
    </xf>
    <xf numFmtId="1" fontId="1" fillId="14" borderId="75" xfId="0" applyNumberFormat="1" applyFont="1" applyFill="1" applyBorder="1" applyAlignment="1" applyProtection="1">
      <alignment horizontal="center"/>
      <protection locked="0"/>
    </xf>
    <xf numFmtId="1" fontId="1" fillId="14" borderId="76" xfId="0" applyNumberFormat="1" applyFont="1" applyFill="1" applyBorder="1" applyAlignment="1" applyProtection="1">
      <alignment horizontal="center"/>
      <protection locked="0"/>
    </xf>
    <xf numFmtId="0" fontId="14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1" fontId="17" fillId="0" borderId="43" xfId="0" applyNumberFormat="1" applyFont="1" applyBorder="1" applyAlignment="1">
      <alignment horizontal="center"/>
    </xf>
    <xf numFmtId="0" fontId="1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6" fillId="2" borderId="15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left" vertical="center" wrapText="1"/>
    </xf>
    <xf numFmtId="0" fontId="6" fillId="0" borderId="13" xfId="0" applyNumberFormat="1" applyFont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1" fontId="1" fillId="6" borderId="7" xfId="0" applyNumberFormat="1" applyFont="1" applyFill="1" applyBorder="1" applyAlignment="1">
      <alignment horizontal="center" vertical="center"/>
    </xf>
    <xf numFmtId="1" fontId="1" fillId="6" borderId="10" xfId="0" applyNumberFormat="1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1" fontId="1" fillId="7" borderId="7" xfId="0" applyNumberFormat="1" applyFont="1" applyFill="1" applyBorder="1" applyAlignment="1">
      <alignment horizontal="center" vertical="center"/>
    </xf>
    <xf numFmtId="1" fontId="1" fillId="7" borderId="10" xfId="0" applyNumberFormat="1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1" fontId="1" fillId="8" borderId="7" xfId="0" applyNumberFormat="1" applyFont="1" applyFill="1" applyBorder="1" applyAlignment="1">
      <alignment horizontal="center" vertical="center"/>
    </xf>
    <xf numFmtId="1" fontId="1" fillId="8" borderId="10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33" xfId="0" applyNumberFormat="1" applyFont="1" applyBorder="1" applyAlignment="1">
      <alignment horizontal="center" vertical="center"/>
    </xf>
    <xf numFmtId="0" fontId="1" fillId="0" borderId="34" xfId="0" applyNumberFormat="1" applyFont="1" applyBorder="1" applyAlignment="1">
      <alignment horizontal="center"/>
    </xf>
    <xf numFmtId="1" fontId="1" fillId="0" borderId="35" xfId="0" applyNumberFormat="1" applyFont="1" applyBorder="1" applyAlignment="1">
      <alignment horizontal="center"/>
    </xf>
    <xf numFmtId="0" fontId="1" fillId="7" borderId="12" xfId="0" applyNumberFormat="1" applyFont="1" applyFill="1" applyBorder="1" applyAlignment="1">
      <alignment horizontal="center" vertical="center"/>
    </xf>
    <xf numFmtId="0" fontId="1" fillId="8" borderId="12" xfId="0" applyNumberFormat="1" applyFont="1" applyFill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1" fontId="1" fillId="0" borderId="37" xfId="0" applyNumberFormat="1" applyFont="1" applyBorder="1" applyAlignment="1">
      <alignment horizontal="center" vertical="center"/>
    </xf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1" fontId="1" fillId="9" borderId="39" xfId="0" applyNumberFormat="1" applyFont="1" applyFill="1" applyBorder="1" applyAlignment="1">
      <alignment horizontal="center"/>
    </xf>
    <xf numFmtId="1" fontId="1" fillId="9" borderId="40" xfId="0" applyNumberFormat="1" applyFont="1" applyFill="1" applyBorder="1" applyAlignment="1">
      <alignment horizontal="center"/>
    </xf>
    <xf numFmtId="0" fontId="7" fillId="0" borderId="34" xfId="0" applyNumberFormat="1" applyFont="1" applyBorder="1" applyAlignment="1">
      <alignment horizontal="center"/>
    </xf>
    <xf numFmtId="1" fontId="7" fillId="0" borderId="3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2" fillId="10" borderId="12" xfId="0" applyNumberFormat="1" applyFont="1" applyFill="1" applyBorder="1" applyAlignment="1">
      <alignment horizontal="center" vertical="center" wrapText="1"/>
    </xf>
    <xf numFmtId="1" fontId="2" fillId="10" borderId="7" xfId="0" applyNumberFormat="1" applyFont="1" applyFill="1" applyBorder="1" applyAlignment="1">
      <alignment horizontal="center" vertical="center" wrapText="1"/>
    </xf>
    <xf numFmtId="1" fontId="2" fillId="10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78787"/>
      <rgbColor rgb="FFBABABA"/>
      <rgbColor rgb="FF4F81BD"/>
      <rgbColor rgb="FFC0504D"/>
      <rgbColor rgb="FF9BBB59"/>
      <rgbColor rgb="FFAAAAAA"/>
      <rgbColor rgb="FFA5A5A5"/>
      <rgbColor rgb="FFB97034"/>
      <rgbColor rgb="FFFF0000"/>
      <rgbColor rgb="FF00B0F0"/>
      <rgbColor rgb="FFA5B6CA"/>
      <rgbColor rgb="FFD99594"/>
      <rgbColor rgb="FF92D050"/>
      <rgbColor rgb="FFBFBFBF"/>
      <rgbColor rgb="FF515151"/>
      <rgbColor rgb="FFD6E3BC"/>
      <rgbColor rgb="FFD8E4BC"/>
      <rgbColor rgb="FFFFFF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c:style val="2"/>
  <c:chart>
    <c:title>
      <c:tx>
        <c:rich>
          <a:bodyPr rot="0"/>
          <a:lstStyle/>
          <a:p>
            <a:pPr lvl="0"/>
            <a:endParaRPr lang="es-MX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'1°A'!$N$8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'1°A'!$N$7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'1°A'!$O$8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'1°A'!$O$7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</c:ser>
        <c:ser>
          <c:idx val="1"/>
          <c:order val="2"/>
          <c:tx>
            <c:strRef>
              <c:f>'1°A'!$P$8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'1°A'!$P$7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935936"/>
        <c:axId val="78937472"/>
      </c:barChart>
      <c:catAx>
        <c:axId val="7893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78937472"/>
        <c:crosses val="autoZero"/>
        <c:auto val="1"/>
        <c:lblAlgn val="ctr"/>
        <c:lblOffset val="100"/>
        <c:noMultiLvlLbl val="1"/>
      </c:catAx>
      <c:valAx>
        <c:axId val="78937472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layout/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78935936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'3°B'!$N$8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'3°B'!$N$7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'3°B'!$O$8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'3°B'!$O$7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'3°B'!$P$8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'3°B'!$P$7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66880"/>
        <c:axId val="81468416"/>
      </c:barChart>
      <c:catAx>
        <c:axId val="8146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468416"/>
        <c:crosses val="autoZero"/>
        <c:auto val="1"/>
        <c:lblAlgn val="ctr"/>
        <c:lblOffset val="100"/>
        <c:noMultiLvlLbl val="1"/>
      </c:catAx>
      <c:valAx>
        <c:axId val="81468416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466880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'4°A'!$N$8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'4°A'!$N$7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'4°A'!$O$8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'4°A'!$O$7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2"/>
          <c:tx>
            <c:strRef>
              <c:f>'4°A'!$P$8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'4°A'!$P$7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29536"/>
        <c:axId val="82931072"/>
      </c:barChart>
      <c:catAx>
        <c:axId val="829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2931072"/>
        <c:crosses val="autoZero"/>
        <c:auto val="1"/>
        <c:lblAlgn val="ctr"/>
        <c:lblOffset val="100"/>
        <c:noMultiLvlLbl val="1"/>
      </c:catAx>
      <c:valAx>
        <c:axId val="82931072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2929536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'4°B'!$N$8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'4°B'!$N$7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'4°B'!$O$8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'4°B'!$O$7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2"/>
          <c:tx>
            <c:strRef>
              <c:f>'4°B'!$P$8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'4°B'!$P$7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87680"/>
        <c:axId val="83562496"/>
      </c:barChart>
      <c:catAx>
        <c:axId val="8368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562496"/>
        <c:crosses val="autoZero"/>
        <c:auto val="1"/>
        <c:lblAlgn val="ctr"/>
        <c:lblOffset val="100"/>
        <c:noMultiLvlLbl val="1"/>
      </c:catAx>
      <c:valAx>
        <c:axId val="83562496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687680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'5°A 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'5°A 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'5°A 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'5°A 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'5°A 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'5°A 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09952"/>
        <c:axId val="84111744"/>
      </c:barChart>
      <c:catAx>
        <c:axId val="841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4111744"/>
        <c:crosses val="autoZero"/>
        <c:auto val="1"/>
        <c:lblAlgn val="ctr"/>
        <c:lblOffset val="100"/>
        <c:noMultiLvlLbl val="1"/>
      </c:catAx>
      <c:valAx>
        <c:axId val="84111744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4109952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'5°B'!$N$8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'5°B'!$N$7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'5°B'!$O$8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'5°B'!$O$7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2"/>
          <c:tx>
            <c:strRef>
              <c:f>'5°B'!$P$8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'5°B'!$P$7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74400"/>
        <c:axId val="89580288"/>
      </c:barChart>
      <c:catAx>
        <c:axId val="8957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9580288"/>
        <c:crosses val="autoZero"/>
        <c:auto val="1"/>
        <c:lblAlgn val="ctr"/>
        <c:lblOffset val="100"/>
        <c:noMultiLvlLbl val="1"/>
      </c:catAx>
      <c:valAx>
        <c:axId val="89580288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9574400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'6°A'!$N$8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'6°A'!$N$7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'6°A'!$O$8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'6°A'!$O$7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'6°A'!$P$8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'6°A'!$P$7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56704"/>
        <c:axId val="89662592"/>
      </c:barChart>
      <c:catAx>
        <c:axId val="896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9662592"/>
        <c:crosses val="autoZero"/>
        <c:auto val="1"/>
        <c:lblAlgn val="ctr"/>
        <c:lblOffset val="100"/>
        <c:noMultiLvlLbl val="1"/>
      </c:catAx>
      <c:valAx>
        <c:axId val="89662592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9656704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'6°B'!$N$8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'6°B'!$N$7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'6°B'!$O$8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'6°B'!$O$7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'6°B'!$P$8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'6°B'!$P$7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65248"/>
        <c:axId val="90166784"/>
      </c:barChart>
      <c:catAx>
        <c:axId val="9016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90166784"/>
        <c:crosses val="autoZero"/>
        <c:auto val="1"/>
        <c:lblAlgn val="ctr"/>
        <c:lblOffset val="100"/>
        <c:noMultiLvlLbl val="1"/>
      </c:catAx>
      <c:valAx>
        <c:axId val="90166784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90165248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c:style val="2"/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5837200000000001"/>
          <c:y val="2.26068E-2"/>
          <c:w val="0.84162800000000004"/>
          <c:h val="0.93450500000000003"/>
        </c:manualLayout>
      </c:layout>
      <c:barChart>
        <c:barDir val="col"/>
        <c:grouping val="clustered"/>
        <c:varyColors val="0"/>
        <c:ser>
          <c:idx val="0"/>
          <c:order val="0"/>
          <c:tx>
            <c:v>CONCEPTUAL</c:v>
          </c:tx>
          <c:spPr>
            <a:solidFill>
              <a:srgbClr val="4F81B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>PROCEDIMENTAL</c:v>
          </c:tx>
          <c:spPr>
            <a:solidFill>
              <a:srgbClr val="C0504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tx>
            <c:v>ACTITUDINAL</c:v>
          </c:tx>
          <c:spPr>
            <a:solidFill>
              <a:srgbClr val="9BBB59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74272"/>
        <c:axId val="79196544"/>
      </c:barChart>
      <c:catAx>
        <c:axId val="7917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79196544"/>
        <c:crosses val="autoZero"/>
        <c:auto val="1"/>
        <c:lblAlgn val="ctr"/>
        <c:lblOffset val="100"/>
        <c:noMultiLvlLbl val="1"/>
      </c:catAx>
      <c:valAx>
        <c:axId val="79196544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79174272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c:style val="2"/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902600000000001"/>
          <c:y val="1.8967600000000001E-2"/>
          <c:w val="0.83097399999999999"/>
          <c:h val="0.94303599999999999"/>
        </c:manualLayout>
      </c:layout>
      <c:barChart>
        <c:barDir val="col"/>
        <c:grouping val="clustered"/>
        <c:varyColors val="0"/>
        <c:ser>
          <c:idx val="0"/>
          <c:order val="0"/>
          <c:tx>
            <c:v>CONCEPTUAL</c:v>
          </c:tx>
          <c:spPr>
            <a:solidFill>
              <a:srgbClr val="4F81B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>PROCEDIMENTAL</c:v>
          </c:tx>
          <c:spPr>
            <a:solidFill>
              <a:srgbClr val="C0504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tx>
            <c:v>ACTITUDINAL</c:v>
          </c:tx>
          <c:spPr>
            <a:solidFill>
              <a:srgbClr val="9BBB59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00192"/>
        <c:axId val="81806080"/>
      </c:barChart>
      <c:catAx>
        <c:axId val="8180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806080"/>
        <c:crosses val="autoZero"/>
        <c:auto val="1"/>
        <c:lblAlgn val="ctr"/>
        <c:lblOffset val="100"/>
        <c:noMultiLvlLbl val="1"/>
      </c:catAx>
      <c:valAx>
        <c:axId val="81806080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800192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c:style val="2"/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888600000000001"/>
          <c:y val="1.90987E-2"/>
          <c:w val="0.83111400000000002"/>
          <c:h val="0.94272900000000004"/>
        </c:manualLayout>
      </c:layout>
      <c:barChart>
        <c:barDir val="col"/>
        <c:grouping val="clustered"/>
        <c:varyColors val="0"/>
        <c:ser>
          <c:idx val="0"/>
          <c:order val="0"/>
          <c:tx>
            <c:v>CONCEPTUAL</c:v>
          </c:tx>
          <c:spPr>
            <a:solidFill>
              <a:srgbClr val="4F81B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>PROCEDIMENTAL</c:v>
          </c:tx>
          <c:spPr>
            <a:solidFill>
              <a:srgbClr val="C0504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tx>
            <c:v>ACTITUDINAL</c:v>
          </c:tx>
          <c:spPr>
            <a:solidFill>
              <a:srgbClr val="9BBB59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09632"/>
        <c:axId val="80340096"/>
      </c:barChart>
      <c:catAx>
        <c:axId val="8030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340096"/>
        <c:crosses val="autoZero"/>
        <c:auto val="1"/>
        <c:lblAlgn val="ctr"/>
        <c:lblOffset val="100"/>
        <c:noMultiLvlLbl val="1"/>
      </c:catAx>
      <c:valAx>
        <c:axId val="80340096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309632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c:style val="2"/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5837200000000001"/>
          <c:y val="2.26068E-2"/>
          <c:w val="0.84162800000000004"/>
          <c:h val="0.93450500000000003"/>
        </c:manualLayout>
      </c:layout>
      <c:barChart>
        <c:barDir val="col"/>
        <c:grouping val="clustered"/>
        <c:varyColors val="0"/>
        <c:ser>
          <c:idx val="0"/>
          <c:order val="0"/>
          <c:tx>
            <c:v>CONCEPTUAL</c:v>
          </c:tx>
          <c:spPr>
            <a:solidFill>
              <a:srgbClr val="4F81B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>PROCEDIMENTAL</c:v>
          </c:tx>
          <c:spPr>
            <a:solidFill>
              <a:srgbClr val="C0504D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tx>
            <c:v>ACTITUDINAL</c:v>
          </c:tx>
          <c:spPr>
            <a:solidFill>
              <a:srgbClr val="9BBB59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"/>
              <c:pt idx="0">
                <c:v>1</c:v>
              </c:pt>
            </c:str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79264"/>
        <c:axId val="80422016"/>
      </c:barChart>
      <c:catAx>
        <c:axId val="8037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422016"/>
        <c:crosses val="autoZero"/>
        <c:auto val="1"/>
        <c:lblAlgn val="ctr"/>
        <c:lblOffset val="100"/>
        <c:noMultiLvlLbl val="1"/>
      </c:catAx>
      <c:valAx>
        <c:axId val="80422016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379264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'1°B'!$N$8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'1°B'!$N$7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'1°B'!$O$8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'1°B'!$O$7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'1°B'!$P$8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'1°B'!$P$7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525184"/>
        <c:axId val="80526720"/>
      </c:barChart>
      <c:catAx>
        <c:axId val="8052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526720"/>
        <c:crosses val="autoZero"/>
        <c:auto val="1"/>
        <c:lblAlgn val="ctr"/>
        <c:lblOffset val="100"/>
        <c:noMultiLvlLbl val="1"/>
      </c:catAx>
      <c:valAx>
        <c:axId val="80526720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0525184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'2°A'!$N$8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'2°A'!$N$7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'2°A'!$O$8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'2°A'!$O$7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2"/>
          <c:tx>
            <c:strRef>
              <c:f>'2°A'!$P$8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'2°A'!$P$7</c:f>
              <c:numCache>
                <c:formatCode>General</c:formatCode>
                <c:ptCount val="1"/>
                <c:pt idx="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51808"/>
        <c:axId val="83365888"/>
      </c:barChart>
      <c:catAx>
        <c:axId val="8335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365888"/>
        <c:crosses val="autoZero"/>
        <c:auto val="1"/>
        <c:lblAlgn val="ctr"/>
        <c:lblOffset val="100"/>
        <c:noMultiLvlLbl val="1"/>
      </c:catAx>
      <c:valAx>
        <c:axId val="83365888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351808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'2°B'!$N$8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'2°B'!$N$7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'2°B'!$O$8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'2°B'!$O$7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'2°B'!$P$8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'2°B'!$P$7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48576"/>
        <c:axId val="83450112"/>
      </c:barChart>
      <c:catAx>
        <c:axId val="8344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450112"/>
        <c:crosses val="autoZero"/>
        <c:auto val="1"/>
        <c:lblAlgn val="ctr"/>
        <c:lblOffset val="100"/>
        <c:noMultiLvlLbl val="1"/>
      </c:catAx>
      <c:valAx>
        <c:axId val="83450112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3448576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 lvl="0"/>
            <a:endParaRPr lang="es-MX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54824505979665"/>
          <c:y val="3.0254006532051972E-2"/>
          <c:w val="0.83216100000000004"/>
          <c:h val="0.941493000000000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'3°A'!$N$8</c:f>
              <c:strCache>
                <c:ptCount val="1"/>
                <c:pt idx="0">
                  <c:v>CONCEPTUAL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'3°A'!$N$7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1"/>
          <c:tx>
            <c:strRef>
              <c:f>'3°A'!$O$8</c:f>
              <c:strCache>
                <c:ptCount val="1"/>
                <c:pt idx="0">
                  <c:v>PROCEDIMENTAL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'3°A'!$O$7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1"/>
          <c:order val="2"/>
          <c:tx>
            <c:strRef>
              <c:f>'3°A'!$P$8</c:f>
              <c:strCache>
                <c:ptCount val="1"/>
                <c:pt idx="0">
                  <c:v>ACTITUDINAL</c:v>
                </c:pt>
              </c:strCache>
            </c:strRef>
          </c:tx>
          <c:invertIfNegative val="0"/>
          <c:val>
            <c:numRef>
              <c:f>'3°A'!$P$7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72288"/>
        <c:axId val="81373824"/>
      </c:barChart>
      <c:catAx>
        <c:axId val="8137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373824"/>
        <c:crosses val="autoZero"/>
        <c:auto val="1"/>
        <c:lblAlgn val="ctr"/>
        <c:lblOffset val="100"/>
        <c:noMultiLvlLbl val="1"/>
      </c:catAx>
      <c:valAx>
        <c:axId val="81373824"/>
        <c:scaling>
          <c:orientation val="minMax"/>
          <c:max val="100"/>
          <c:min val="0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bevel/>
            </a:ln>
          </c:spPr>
        </c:majorGridlines>
        <c:minorGridlines>
          <c:spPr>
            <a:ln w="12700" cap="flat">
              <a:solidFill>
                <a:srgbClr val="BABABA"/>
              </a:solidFill>
              <a:prstDash val="solid"/>
              <a:bevel/>
            </a:ln>
          </c:spPr>
        </c:minorGridlines>
        <c:title>
          <c:tx>
            <c:rich>
              <a:bodyPr rot="-5400000"/>
              <a:lstStyle/>
              <a:p>
                <a:pPr lvl="0">
                  <a:defRPr sz="700" b="0" i="0" u="none" strike="noStrike">
                    <a:solidFill>
                      <a:srgbClr val="000000"/>
                    </a:solidFill>
                    <a:effectLst/>
                    <a:latin typeface="Verdana Bold"/>
                  </a:defRPr>
                </a:pPr>
                <a:r>
                  <a:rPr lang="es-MX" sz="700" b="0" i="0" u="none" strike="noStrike">
                    <a:solidFill>
                      <a:srgbClr val="000000"/>
                    </a:solidFill>
                    <a:effectLst/>
                    <a:latin typeface="Verdana Bold"/>
                  </a:rPr>
                  <a:t>NIVELES DE LOGRO</a:t>
                </a:r>
              </a:p>
            </c:rich>
          </c:tx>
          <c:overlay val="1"/>
        </c:title>
        <c:numFmt formatCode="General" sourceLinked="1"/>
        <c:majorTickMark val="in"/>
        <c:minorTickMark val="in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700" b="0" i="0" u="none" strike="noStrike">
                <a:solidFill>
                  <a:srgbClr val="000000"/>
                </a:solidFill>
                <a:effectLst/>
                <a:latin typeface="Verdana"/>
              </a:defRPr>
            </a:pPr>
            <a:endParaRPr lang="es-MX"/>
          </a:p>
        </c:txPr>
        <c:crossAx val="81372288"/>
        <c:crosses val="autoZero"/>
        <c:crossBetween val="between"/>
        <c:majorUnit val="25"/>
        <c:minorUnit val="12.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  <c:showDLblsOverMax val="1"/>
  </c:chart>
  <c:spPr>
    <a:solidFill>
      <a:srgbClr val="FFFFFF"/>
    </a:solidFill>
    <a:ln w="9525" cap="flat">
      <a:solidFill>
        <a:srgbClr val="888888"/>
      </a:solidFill>
      <a:prstDash val="solid"/>
      <a:bevel/>
    </a:ln>
    <a:effectLst/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123825</xdr:colOff>
      <xdr:row>0</xdr:row>
      <xdr:rowOff>28574</xdr:rowOff>
    </xdr:from>
    <xdr:to>
      <xdr:col>5</xdr:col>
      <xdr:colOff>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67050" y="28574"/>
          <a:ext cx="152400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2228850</xdr:colOff>
      <xdr:row>0</xdr:row>
      <xdr:rowOff>28574</xdr:rowOff>
    </xdr:from>
    <xdr:to>
      <xdr:col>1</xdr:col>
      <xdr:colOff>2371726</xdr:colOff>
      <xdr:row>0</xdr:row>
      <xdr:rowOff>133351</xdr:rowOff>
    </xdr:to>
    <xdr:sp macro="" textlink="">
      <xdr:nvSpPr>
        <xdr:cNvPr id="5" name="Shape 3"/>
        <xdr:cNvSpPr/>
      </xdr:nvSpPr>
      <xdr:spPr>
        <a:xfrm>
          <a:off x="24384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50800"/>
          <a:ext cx="698500" cy="50399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5000" y="8293100"/>
          <a:ext cx="698500" cy="50399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983209</xdr:colOff>
      <xdr:row>5</xdr:row>
      <xdr:rowOff>166664</xdr:rowOff>
    </xdr:from>
    <xdr:to>
      <xdr:col>14</xdr:col>
      <xdr:colOff>1018227</xdr:colOff>
      <xdr:row>19</xdr:row>
      <xdr:rowOff>269862</xdr:rowOff>
    </xdr:to>
    <xdr:graphicFrame macro="">
      <xdr:nvGraphicFramePr>
        <xdr:cNvPr id="1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0</xdr:row>
      <xdr:rowOff>38099</xdr:rowOff>
    </xdr:from>
    <xdr:to>
      <xdr:col>6</xdr:col>
      <xdr:colOff>219076</xdr:colOff>
      <xdr:row>0</xdr:row>
      <xdr:rowOff>142876</xdr:rowOff>
    </xdr:to>
    <xdr:sp macro="" textlink="">
      <xdr:nvSpPr>
        <xdr:cNvPr id="11" name="Shape 11"/>
        <xdr:cNvSpPr/>
      </xdr:nvSpPr>
      <xdr:spPr>
        <a:xfrm>
          <a:off x="4914899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2447925</xdr:colOff>
      <xdr:row>0</xdr:row>
      <xdr:rowOff>38099</xdr:rowOff>
    </xdr:from>
    <xdr:to>
      <xdr:col>1</xdr:col>
      <xdr:colOff>2590801</xdr:colOff>
      <xdr:row>0</xdr:row>
      <xdr:rowOff>142876</xdr:rowOff>
    </xdr:to>
    <xdr:sp macro="" textlink="">
      <xdr:nvSpPr>
        <xdr:cNvPr id="12" name="Shape 12"/>
        <xdr:cNvSpPr/>
      </xdr:nvSpPr>
      <xdr:spPr>
        <a:xfrm>
          <a:off x="2752724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20418</xdr:colOff>
      <xdr:row>5</xdr:row>
      <xdr:rowOff>13572</xdr:rowOff>
    </xdr:from>
    <xdr:to>
      <xdr:col>15</xdr:col>
      <xdr:colOff>0</xdr:colOff>
      <xdr:row>21</xdr:row>
      <xdr:rowOff>321825</xdr:rowOff>
    </xdr:to>
    <xdr:graphicFrame macro="">
      <xdr:nvGraphicFramePr>
        <xdr:cNvPr id="14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0</xdr:row>
      <xdr:rowOff>38099</xdr:rowOff>
    </xdr:from>
    <xdr:to>
      <xdr:col>6</xdr:col>
      <xdr:colOff>219076</xdr:colOff>
      <xdr:row>0</xdr:row>
      <xdr:rowOff>142876</xdr:rowOff>
    </xdr:to>
    <xdr:sp macro="" textlink="">
      <xdr:nvSpPr>
        <xdr:cNvPr id="15" name="Shape 15"/>
        <xdr:cNvSpPr/>
      </xdr:nvSpPr>
      <xdr:spPr>
        <a:xfrm>
          <a:off x="4508499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2447925</xdr:colOff>
      <xdr:row>0</xdr:row>
      <xdr:rowOff>38099</xdr:rowOff>
    </xdr:from>
    <xdr:to>
      <xdr:col>1</xdr:col>
      <xdr:colOff>2590801</xdr:colOff>
      <xdr:row>0</xdr:row>
      <xdr:rowOff>142876</xdr:rowOff>
    </xdr:to>
    <xdr:sp macro="" textlink="">
      <xdr:nvSpPr>
        <xdr:cNvPr id="16" name="Shape 16"/>
        <xdr:cNvSpPr/>
      </xdr:nvSpPr>
      <xdr:spPr>
        <a:xfrm>
          <a:off x="2752724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24359</xdr:colOff>
      <xdr:row>5</xdr:row>
      <xdr:rowOff>10357</xdr:rowOff>
    </xdr:from>
    <xdr:to>
      <xdr:col>15</xdr:col>
      <xdr:colOff>6350</xdr:colOff>
      <xdr:row>21</xdr:row>
      <xdr:rowOff>281830</xdr:rowOff>
    </xdr:to>
    <xdr:graphicFrame macro="">
      <xdr:nvGraphicFramePr>
        <xdr:cNvPr id="18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0</xdr:row>
      <xdr:rowOff>38099</xdr:rowOff>
    </xdr:from>
    <xdr:to>
      <xdr:col>6</xdr:col>
      <xdr:colOff>219076</xdr:colOff>
      <xdr:row>0</xdr:row>
      <xdr:rowOff>142876</xdr:rowOff>
    </xdr:to>
    <xdr:sp macro="" textlink="">
      <xdr:nvSpPr>
        <xdr:cNvPr id="19" name="Shape 19"/>
        <xdr:cNvSpPr/>
      </xdr:nvSpPr>
      <xdr:spPr>
        <a:xfrm>
          <a:off x="4876799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2</xdr:col>
      <xdr:colOff>218801</xdr:colOff>
      <xdr:row>0</xdr:row>
      <xdr:rowOff>38099</xdr:rowOff>
    </xdr:from>
    <xdr:to>
      <xdr:col>3</xdr:col>
      <xdr:colOff>63244</xdr:colOff>
      <xdr:row>0</xdr:row>
      <xdr:rowOff>142876</xdr:rowOff>
    </xdr:to>
    <xdr:sp macro="" textlink="">
      <xdr:nvSpPr>
        <xdr:cNvPr id="20" name="Shape 20"/>
        <xdr:cNvSpPr/>
      </xdr:nvSpPr>
      <xdr:spPr>
        <a:xfrm>
          <a:off x="3685901" y="38099"/>
          <a:ext cx="187344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2882" y="2882"/>
              </a:moveTo>
              <a:cubicBezTo>
                <a:pt x="-961" y="6724"/>
                <a:pt x="-961" y="12954"/>
                <a:pt x="2882" y="16796"/>
              </a:cubicBezTo>
              <a:cubicBezTo>
                <a:pt x="6724" y="20639"/>
                <a:pt x="12954" y="20639"/>
                <a:pt x="16796" y="16796"/>
              </a:cubicBezTo>
              <a:cubicBezTo>
                <a:pt x="20639" y="12954"/>
                <a:pt x="20639" y="6724"/>
                <a:pt x="16796" y="2882"/>
              </a:cubicBezTo>
              <a:cubicBezTo>
                <a:pt x="12954" y="-961"/>
                <a:pt x="6724" y="-961"/>
                <a:pt x="2882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983209</xdr:colOff>
      <xdr:row>5</xdr:row>
      <xdr:rowOff>166664</xdr:rowOff>
    </xdr:from>
    <xdr:to>
      <xdr:col>14</xdr:col>
      <xdr:colOff>1018227</xdr:colOff>
      <xdr:row>19</xdr:row>
      <xdr:rowOff>269862</xdr:rowOff>
    </xdr:to>
    <xdr:graphicFrame macro="">
      <xdr:nvGraphicFramePr>
        <xdr:cNvPr id="22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0</xdr:row>
      <xdr:rowOff>38099</xdr:rowOff>
    </xdr:from>
    <xdr:to>
      <xdr:col>6</xdr:col>
      <xdr:colOff>219076</xdr:colOff>
      <xdr:row>0</xdr:row>
      <xdr:rowOff>142876</xdr:rowOff>
    </xdr:to>
    <xdr:sp macro="" textlink="">
      <xdr:nvSpPr>
        <xdr:cNvPr id="23" name="Shape 23"/>
        <xdr:cNvSpPr/>
      </xdr:nvSpPr>
      <xdr:spPr>
        <a:xfrm>
          <a:off x="4914899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2447925</xdr:colOff>
      <xdr:row>0</xdr:row>
      <xdr:rowOff>38099</xdr:rowOff>
    </xdr:from>
    <xdr:to>
      <xdr:col>1</xdr:col>
      <xdr:colOff>2590801</xdr:colOff>
      <xdr:row>0</xdr:row>
      <xdr:rowOff>142876</xdr:rowOff>
    </xdr:to>
    <xdr:sp macro="" textlink="">
      <xdr:nvSpPr>
        <xdr:cNvPr id="24" name="Shape 24"/>
        <xdr:cNvSpPr/>
      </xdr:nvSpPr>
      <xdr:spPr>
        <a:xfrm>
          <a:off x="2752724" y="38099"/>
          <a:ext cx="142878" cy="104778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44825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745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16462</xdr:colOff>
      <xdr:row>4</xdr:row>
      <xdr:rowOff>492124</xdr:rowOff>
    </xdr:from>
    <xdr:to>
      <xdr:col>15</xdr:col>
      <xdr:colOff>779463</xdr:colOff>
      <xdr:row>21</xdr:row>
      <xdr:rowOff>431800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0</xdr:row>
      <xdr:rowOff>28574</xdr:rowOff>
    </xdr:from>
    <xdr:to>
      <xdr:col>4</xdr:col>
      <xdr:colOff>203200</xdr:colOff>
      <xdr:row>0</xdr:row>
      <xdr:rowOff>133351</xdr:rowOff>
    </xdr:to>
    <xdr:sp macro="" textlink="">
      <xdr:nvSpPr>
        <xdr:cNvPr id="3" name="Shape 3"/>
        <xdr:cNvSpPr/>
      </xdr:nvSpPr>
      <xdr:spPr>
        <a:xfrm>
          <a:off x="3028950" y="28574"/>
          <a:ext cx="155575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2203450</xdr:colOff>
      <xdr:row>0</xdr:row>
      <xdr:rowOff>28574</xdr:rowOff>
    </xdr:from>
    <xdr:to>
      <xdr:col>1</xdr:col>
      <xdr:colOff>2346326</xdr:colOff>
      <xdr:row>0</xdr:row>
      <xdr:rowOff>133351</xdr:rowOff>
    </xdr:to>
    <xdr:sp macro="" textlink="">
      <xdr:nvSpPr>
        <xdr:cNvPr id="4" name="Shape 3"/>
        <xdr:cNvSpPr/>
      </xdr:nvSpPr>
      <xdr:spPr>
        <a:xfrm>
          <a:off x="2451100" y="28574"/>
          <a:ext cx="142876" cy="104777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9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gradFill flip="none" rotWithShape="1">
          <a:gsLst>
            <a:gs pos="0">
              <a:srgbClr val="BABABA"/>
            </a:gs>
            <a:gs pos="35000">
              <a:srgbClr val="CFCFCF"/>
            </a:gs>
            <a:gs pos="100000">
              <a:srgbClr val="EDEDED"/>
            </a:gs>
          </a:gsLst>
          <a:lin ang="16200000" scaled="0"/>
        </a:gradFill>
        <a:ln w="9525" cap="flat">
          <a:solidFill>
            <a:srgbClr val="000000"/>
          </a:solidFill>
          <a:prstDash val="solid"/>
          <a:bevel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xdr:spPr>
      <xdr:txBody>
        <a:bodyPr/>
        <a:lstStyle/>
        <a:p>
          <a:pPr lvl="0"/>
          <a:endParaRPr/>
        </a:p>
      </xdr:txBody>
    </xdr:sp>
    <xdr:clientData/>
  </xdr:twoCellAnchor>
  <xdr:twoCellAnchor editAs="oneCell">
    <xdr:from>
      <xdr:col>16</xdr:col>
      <xdr:colOff>25400</xdr:colOff>
      <xdr:row>0</xdr:row>
      <xdr:rowOff>50800</xdr:rowOff>
    </xdr:from>
    <xdr:to>
      <xdr:col>16</xdr:col>
      <xdr:colOff>723900</xdr:colOff>
      <xdr:row>3</xdr:row>
      <xdr:rowOff>21399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1025" y="50800"/>
          <a:ext cx="698500" cy="484949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22</xdr:row>
      <xdr:rowOff>38100</xdr:rowOff>
    </xdr:from>
    <xdr:to>
      <xdr:col>16</xdr:col>
      <xdr:colOff>736600</xdr:colOff>
      <xdr:row>25</xdr:row>
      <xdr:rowOff>34099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8324850"/>
          <a:ext cx="698500" cy="491299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showGridLines="0" workbookViewId="0">
      <selection activeCell="H17" sqref="H17"/>
    </sheetView>
  </sheetViews>
  <sheetFormatPr baseColWidth="10" defaultColWidth="8.09765625" defaultRowHeight="15" customHeight="1" x14ac:dyDescent="0.25"/>
  <cols>
    <col min="1" max="1" width="8.59765625" style="76" customWidth="1"/>
    <col min="2" max="256" width="8.09765625" style="76" customWidth="1"/>
  </cols>
  <sheetData>
    <row r="1" spans="1:7" ht="15" customHeight="1" x14ac:dyDescent="0.25">
      <c r="A1" s="142" t="s">
        <v>45</v>
      </c>
      <c r="B1" s="143"/>
      <c r="C1" s="143"/>
      <c r="D1" s="144"/>
      <c r="E1" s="144"/>
      <c r="F1" s="144"/>
      <c r="G1" s="145"/>
    </row>
    <row r="2" spans="1:7" ht="15" customHeight="1" x14ac:dyDescent="0.25">
      <c r="A2" s="146" t="s">
        <v>46</v>
      </c>
      <c r="B2" s="147"/>
      <c r="C2" s="148"/>
      <c r="D2" s="167" t="s">
        <v>21</v>
      </c>
      <c r="E2" s="159"/>
      <c r="F2" s="159"/>
      <c r="G2" s="160"/>
    </row>
    <row r="3" spans="1:7" ht="15" customHeight="1" x14ac:dyDescent="0.25">
      <c r="A3" s="155"/>
      <c r="B3" s="156"/>
      <c r="C3" s="157"/>
      <c r="D3" s="158" t="s">
        <v>83</v>
      </c>
      <c r="E3" s="159"/>
      <c r="F3" s="159"/>
      <c r="G3" s="160"/>
    </row>
    <row r="4" spans="1:7" ht="15" customHeight="1" x14ac:dyDescent="0.25">
      <c r="A4" s="149" t="s">
        <v>47</v>
      </c>
      <c r="B4" s="150"/>
      <c r="C4" s="151"/>
      <c r="D4" s="168" t="s">
        <v>23</v>
      </c>
      <c r="E4" s="169"/>
      <c r="F4" s="169"/>
      <c r="G4" s="170"/>
    </row>
    <row r="5" spans="1:7" ht="15" customHeight="1" x14ac:dyDescent="0.25">
      <c r="A5" s="155" t="s">
        <v>48</v>
      </c>
      <c r="B5" s="156"/>
      <c r="C5" s="157"/>
      <c r="D5" s="107">
        <v>2014</v>
      </c>
      <c r="E5" s="107">
        <v>2015</v>
      </c>
      <c r="F5" s="77"/>
      <c r="G5" s="46"/>
    </row>
    <row r="6" spans="1:7" ht="15" customHeight="1" x14ac:dyDescent="0.25">
      <c r="A6" s="78"/>
      <c r="B6" s="161" t="s">
        <v>49</v>
      </c>
      <c r="C6" s="162"/>
      <c r="D6" s="163"/>
      <c r="E6" s="79"/>
      <c r="F6" s="78"/>
      <c r="G6" s="78"/>
    </row>
    <row r="7" spans="1:7" ht="15" customHeight="1" x14ac:dyDescent="0.25">
      <c r="A7" s="80" t="s">
        <v>50</v>
      </c>
      <c r="B7" s="8" t="s">
        <v>51</v>
      </c>
      <c r="C7" s="8" t="s">
        <v>52</v>
      </c>
      <c r="D7" s="8" t="s">
        <v>53</v>
      </c>
      <c r="E7" s="152" t="s">
        <v>54</v>
      </c>
      <c r="F7" s="153"/>
      <c r="G7" s="154"/>
    </row>
    <row r="8" spans="1:7" ht="15" customHeight="1" x14ac:dyDescent="0.25">
      <c r="A8" s="8" t="s">
        <v>55</v>
      </c>
      <c r="B8" s="106">
        <v>0</v>
      </c>
      <c r="C8" s="106">
        <v>0</v>
      </c>
      <c r="D8" s="8">
        <f t="shared" ref="D8:D19" si="0">B8+C8</f>
        <v>0</v>
      </c>
      <c r="E8" s="164" t="s">
        <v>70</v>
      </c>
      <c r="F8" s="165"/>
      <c r="G8" s="166"/>
    </row>
    <row r="9" spans="1:7" ht="15" customHeight="1" x14ac:dyDescent="0.25">
      <c r="A9" s="8" t="s">
        <v>22</v>
      </c>
      <c r="B9" s="106">
        <v>0</v>
      </c>
      <c r="C9" s="106">
        <v>0</v>
      </c>
      <c r="D9" s="8">
        <f t="shared" si="0"/>
        <v>0</v>
      </c>
      <c r="E9" s="164" t="s">
        <v>71</v>
      </c>
      <c r="F9" s="165"/>
      <c r="G9" s="166"/>
    </row>
    <row r="10" spans="1:7" ht="15" customHeight="1" x14ac:dyDescent="0.25">
      <c r="A10" s="8" t="s">
        <v>56</v>
      </c>
      <c r="B10" s="106">
        <v>0</v>
      </c>
      <c r="C10" s="106">
        <v>0</v>
      </c>
      <c r="D10" s="8">
        <f t="shared" si="0"/>
        <v>0</v>
      </c>
      <c r="E10" s="164" t="s">
        <v>72</v>
      </c>
      <c r="F10" s="165"/>
      <c r="G10" s="166"/>
    </row>
    <row r="11" spans="1:7" ht="15" customHeight="1" x14ac:dyDescent="0.25">
      <c r="A11" s="8" t="s">
        <v>57</v>
      </c>
      <c r="B11" s="106">
        <v>0</v>
      </c>
      <c r="C11" s="106">
        <v>0</v>
      </c>
      <c r="D11" s="8">
        <f t="shared" si="0"/>
        <v>0</v>
      </c>
      <c r="E11" s="164" t="s">
        <v>73</v>
      </c>
      <c r="F11" s="165"/>
      <c r="G11" s="166"/>
    </row>
    <row r="12" spans="1:7" ht="15" customHeight="1" x14ac:dyDescent="0.25">
      <c r="A12" s="8" t="s">
        <v>58</v>
      </c>
      <c r="B12" s="106">
        <v>0</v>
      </c>
      <c r="C12" s="106">
        <v>0</v>
      </c>
      <c r="D12" s="8">
        <f t="shared" si="0"/>
        <v>0</v>
      </c>
      <c r="E12" s="164" t="s">
        <v>74</v>
      </c>
      <c r="F12" s="165"/>
      <c r="G12" s="166"/>
    </row>
    <row r="13" spans="1:7" ht="15" customHeight="1" x14ac:dyDescent="0.25">
      <c r="A13" s="8" t="s">
        <v>59</v>
      </c>
      <c r="B13" s="106">
        <v>0</v>
      </c>
      <c r="C13" s="106">
        <v>0</v>
      </c>
      <c r="D13" s="8">
        <f t="shared" si="0"/>
        <v>0</v>
      </c>
      <c r="E13" s="164" t="s">
        <v>75</v>
      </c>
      <c r="F13" s="165"/>
      <c r="G13" s="166"/>
    </row>
    <row r="14" spans="1:7" ht="15" customHeight="1" x14ac:dyDescent="0.25">
      <c r="A14" s="8" t="s">
        <v>60</v>
      </c>
      <c r="B14" s="107">
        <v>0</v>
      </c>
      <c r="C14" s="107">
        <v>0</v>
      </c>
      <c r="D14" s="8">
        <f t="shared" si="0"/>
        <v>0</v>
      </c>
      <c r="E14" s="171" t="s">
        <v>76</v>
      </c>
      <c r="F14" s="165"/>
      <c r="G14" s="166"/>
    </row>
    <row r="15" spans="1:7" ht="15" customHeight="1" x14ac:dyDescent="0.25">
      <c r="A15" s="8" t="s">
        <v>61</v>
      </c>
      <c r="B15" s="106">
        <v>0</v>
      </c>
      <c r="C15" s="106">
        <v>0</v>
      </c>
      <c r="D15" s="8">
        <f t="shared" si="0"/>
        <v>0</v>
      </c>
      <c r="E15" s="164" t="s">
        <v>77</v>
      </c>
      <c r="F15" s="165"/>
      <c r="G15" s="166"/>
    </row>
    <row r="16" spans="1:7" ht="15" customHeight="1" x14ac:dyDescent="0.25">
      <c r="A16" s="8" t="s">
        <v>62</v>
      </c>
      <c r="B16" s="106">
        <v>0</v>
      </c>
      <c r="C16" s="106">
        <v>0</v>
      </c>
      <c r="D16" s="8">
        <f t="shared" si="0"/>
        <v>0</v>
      </c>
      <c r="E16" s="164" t="s">
        <v>78</v>
      </c>
      <c r="F16" s="165"/>
      <c r="G16" s="166"/>
    </row>
    <row r="17" spans="1:7" ht="15" customHeight="1" x14ac:dyDescent="0.25">
      <c r="A17" s="8" t="s">
        <v>63</v>
      </c>
      <c r="B17" s="106">
        <v>0</v>
      </c>
      <c r="C17" s="106">
        <v>0</v>
      </c>
      <c r="D17" s="8">
        <f t="shared" si="0"/>
        <v>0</v>
      </c>
      <c r="E17" s="164" t="s">
        <v>79</v>
      </c>
      <c r="F17" s="165"/>
      <c r="G17" s="166"/>
    </row>
    <row r="18" spans="1:7" ht="15" customHeight="1" x14ac:dyDescent="0.25">
      <c r="A18" s="8" t="s">
        <v>64</v>
      </c>
      <c r="B18" s="106">
        <v>0</v>
      </c>
      <c r="C18" s="106">
        <v>0</v>
      </c>
      <c r="D18" s="8">
        <f t="shared" si="0"/>
        <v>0</v>
      </c>
      <c r="E18" s="164" t="s">
        <v>80</v>
      </c>
      <c r="F18" s="165"/>
      <c r="G18" s="166"/>
    </row>
    <row r="19" spans="1:7" ht="15" customHeight="1" x14ac:dyDescent="0.25">
      <c r="A19" s="8" t="s">
        <v>65</v>
      </c>
      <c r="B19" s="106">
        <v>0</v>
      </c>
      <c r="C19" s="106">
        <v>0</v>
      </c>
      <c r="D19" s="8">
        <f t="shared" si="0"/>
        <v>0</v>
      </c>
      <c r="E19" s="164" t="s">
        <v>81</v>
      </c>
      <c r="F19" s="165"/>
      <c r="G19" s="166"/>
    </row>
    <row r="20" spans="1:7" ht="15" customHeight="1" x14ac:dyDescent="0.25">
      <c r="A20" s="48"/>
      <c r="B20" s="15"/>
      <c r="C20" s="15"/>
      <c r="D20" s="15"/>
      <c r="E20" s="15"/>
      <c r="F20" s="15"/>
      <c r="G20" s="15"/>
    </row>
    <row r="21" spans="1:7" ht="15" customHeight="1" x14ac:dyDescent="0.25">
      <c r="A21" s="177" t="s">
        <v>85</v>
      </c>
      <c r="B21" s="178"/>
      <c r="C21" s="179"/>
      <c r="D21" s="180">
        <v>0</v>
      </c>
      <c r="E21" s="181"/>
      <c r="F21" s="181"/>
      <c r="G21" s="182"/>
    </row>
    <row r="22" spans="1:7" ht="15" customHeight="1" x14ac:dyDescent="0.25">
      <c r="A22" s="177" t="s">
        <v>86</v>
      </c>
      <c r="B22" s="178"/>
      <c r="C22" s="179"/>
      <c r="D22" s="180">
        <v>0</v>
      </c>
      <c r="E22" s="181"/>
      <c r="F22" s="181"/>
      <c r="G22" s="182"/>
    </row>
    <row r="23" spans="1:7" ht="15" customHeight="1" x14ac:dyDescent="0.25">
      <c r="A23" s="172" t="s">
        <v>87</v>
      </c>
      <c r="B23" s="173"/>
      <c r="C23" s="173"/>
      <c r="D23" s="174">
        <v>0</v>
      </c>
      <c r="E23" s="175"/>
      <c r="F23" s="175"/>
      <c r="G23" s="176"/>
    </row>
    <row r="24" spans="1:7" ht="17.100000000000001" customHeight="1" x14ac:dyDescent="0.25">
      <c r="A24" s="50"/>
      <c r="B24" s="50"/>
      <c r="C24" s="50"/>
      <c r="D24" s="125"/>
      <c r="E24" s="125"/>
      <c r="F24" s="125"/>
      <c r="G24" s="125"/>
    </row>
    <row r="25" spans="1:7" ht="17.100000000000001" customHeight="1" x14ac:dyDescent="0.25">
      <c r="A25" s="50"/>
      <c r="B25" s="50"/>
      <c r="C25" s="50"/>
      <c r="D25" s="50"/>
      <c r="E25" s="50"/>
      <c r="F25" s="50"/>
      <c r="G25" s="50"/>
    </row>
    <row r="26" spans="1:7" ht="17.100000000000001" customHeight="1" x14ac:dyDescent="0.25">
      <c r="A26" s="50"/>
      <c r="B26" s="50"/>
      <c r="C26" s="50"/>
      <c r="D26" s="50"/>
      <c r="E26" s="50"/>
      <c r="F26" s="50"/>
      <c r="G26" s="50"/>
    </row>
    <row r="27" spans="1:7" ht="17.100000000000001" customHeight="1" x14ac:dyDescent="0.25">
      <c r="A27" s="50"/>
      <c r="B27" s="50"/>
      <c r="C27" s="50"/>
      <c r="D27" s="50"/>
      <c r="E27" s="50"/>
      <c r="F27" s="50"/>
      <c r="G27" s="50"/>
    </row>
    <row r="28" spans="1:7" ht="17.100000000000001" customHeight="1" x14ac:dyDescent="0.25">
      <c r="A28" s="50"/>
      <c r="B28" s="50"/>
      <c r="C28" s="50"/>
      <c r="D28" s="50"/>
      <c r="E28" s="50"/>
      <c r="F28" s="50"/>
      <c r="G28" s="50"/>
    </row>
    <row r="29" spans="1:7" ht="17.100000000000001" customHeight="1" x14ac:dyDescent="0.25">
      <c r="A29" s="50"/>
      <c r="B29" s="50"/>
      <c r="C29" s="50"/>
      <c r="D29" s="50"/>
      <c r="E29" s="50"/>
      <c r="F29" s="50"/>
      <c r="G29" s="50"/>
    </row>
    <row r="30" spans="1:7" ht="17.100000000000001" customHeight="1" x14ac:dyDescent="0.25">
      <c r="A30" s="50"/>
      <c r="B30" s="50"/>
      <c r="C30" s="50"/>
      <c r="D30" s="50"/>
      <c r="E30" s="50"/>
      <c r="F30" s="50"/>
      <c r="G30" s="50"/>
    </row>
    <row r="31" spans="1:7" ht="17.100000000000001" customHeight="1" x14ac:dyDescent="0.25">
      <c r="A31" s="50"/>
      <c r="B31" s="50"/>
      <c r="C31" s="50"/>
      <c r="D31" s="50"/>
      <c r="E31" s="50"/>
      <c r="F31" s="50"/>
      <c r="G31" s="50"/>
    </row>
    <row r="32" spans="1:7" ht="17.100000000000001" customHeight="1" x14ac:dyDescent="0.25">
      <c r="A32" s="50"/>
      <c r="B32" s="50"/>
      <c r="C32" s="50"/>
      <c r="D32" s="50"/>
      <c r="E32" s="50"/>
      <c r="F32" s="50"/>
      <c r="G32" s="50"/>
    </row>
    <row r="33" spans="1:7" ht="17.100000000000001" customHeight="1" x14ac:dyDescent="0.25">
      <c r="A33" s="50"/>
      <c r="B33" s="50"/>
      <c r="C33" s="50"/>
      <c r="D33" s="50"/>
      <c r="E33" s="50"/>
      <c r="F33" s="50"/>
      <c r="G33" s="50"/>
    </row>
    <row r="34" spans="1:7" ht="17.100000000000001" customHeight="1" x14ac:dyDescent="0.25">
      <c r="A34" s="50"/>
      <c r="B34" s="50"/>
      <c r="C34" s="50"/>
      <c r="D34" s="50"/>
      <c r="E34" s="50"/>
      <c r="F34" s="50"/>
      <c r="G34" s="50"/>
    </row>
    <row r="35" spans="1:7" ht="17.100000000000001" customHeight="1" x14ac:dyDescent="0.25">
      <c r="A35" s="50"/>
      <c r="B35" s="50"/>
      <c r="C35" s="50"/>
      <c r="D35" s="50"/>
      <c r="E35" s="50"/>
      <c r="F35" s="50"/>
      <c r="G35" s="50"/>
    </row>
    <row r="36" spans="1:7" ht="17.100000000000001" customHeight="1" x14ac:dyDescent="0.25">
      <c r="A36" s="50"/>
      <c r="B36" s="50"/>
      <c r="C36" s="50"/>
      <c r="D36" s="50"/>
      <c r="E36" s="50"/>
      <c r="F36" s="50"/>
      <c r="G36" s="50"/>
    </row>
    <row r="37" spans="1:7" ht="17.100000000000001" customHeight="1" x14ac:dyDescent="0.25">
      <c r="A37" s="50"/>
      <c r="B37" s="50"/>
      <c r="C37" s="50"/>
      <c r="D37" s="50"/>
      <c r="E37" s="50"/>
      <c r="F37" s="50"/>
      <c r="G37" s="50"/>
    </row>
    <row r="38" spans="1:7" ht="17.100000000000001" customHeight="1" x14ac:dyDescent="0.25">
      <c r="A38" s="50"/>
      <c r="B38" s="50"/>
      <c r="C38" s="50"/>
      <c r="D38" s="50"/>
      <c r="E38" s="50"/>
      <c r="F38" s="50"/>
      <c r="G38" s="50"/>
    </row>
    <row r="39" spans="1:7" ht="17.100000000000001" customHeight="1" x14ac:dyDescent="0.25">
      <c r="A39" s="50"/>
      <c r="B39" s="50"/>
      <c r="C39" s="50"/>
      <c r="D39" s="50"/>
      <c r="E39" s="50"/>
      <c r="F39" s="50"/>
      <c r="G39" s="50"/>
    </row>
    <row r="40" spans="1:7" ht="17.100000000000001" customHeight="1" x14ac:dyDescent="0.25">
      <c r="A40" s="50"/>
      <c r="B40" s="50"/>
      <c r="C40" s="50"/>
      <c r="D40" s="50"/>
      <c r="E40" s="50"/>
      <c r="F40" s="50"/>
      <c r="G40" s="50"/>
    </row>
    <row r="41" spans="1:7" ht="17.100000000000001" customHeight="1" x14ac:dyDescent="0.25">
      <c r="A41" s="50"/>
      <c r="B41" s="50"/>
      <c r="C41" s="50"/>
      <c r="D41" s="50"/>
      <c r="E41" s="50"/>
      <c r="F41" s="50"/>
      <c r="G41" s="50"/>
    </row>
    <row r="42" spans="1:7" ht="17.100000000000001" customHeight="1" x14ac:dyDescent="0.25">
      <c r="A42" s="50"/>
      <c r="B42" s="50"/>
      <c r="C42" s="50"/>
      <c r="D42" s="50"/>
      <c r="E42" s="50"/>
      <c r="F42" s="50"/>
      <c r="G42" s="50"/>
    </row>
    <row r="43" spans="1:7" ht="17.100000000000001" customHeight="1" x14ac:dyDescent="0.25">
      <c r="A43" s="50"/>
      <c r="B43" s="50"/>
      <c r="C43" s="50"/>
      <c r="D43" s="50"/>
      <c r="E43" s="50"/>
      <c r="F43" s="50"/>
      <c r="G43" s="50"/>
    </row>
    <row r="44" spans="1:7" ht="17.100000000000001" customHeight="1" x14ac:dyDescent="0.25">
      <c r="A44" s="50"/>
      <c r="B44" s="50"/>
      <c r="C44" s="50"/>
      <c r="D44" s="50"/>
      <c r="E44" s="50"/>
      <c r="F44" s="50"/>
      <c r="G44" s="50"/>
    </row>
    <row r="45" spans="1:7" ht="17.100000000000001" customHeight="1" x14ac:dyDescent="0.25">
      <c r="A45" s="50"/>
      <c r="B45" s="50"/>
      <c r="C45" s="50"/>
      <c r="D45" s="50"/>
      <c r="E45" s="50"/>
      <c r="F45" s="50"/>
      <c r="G45" s="50"/>
    </row>
    <row r="46" spans="1:7" ht="15" customHeight="1" x14ac:dyDescent="0.25">
      <c r="A46" s="70" t="s">
        <v>20</v>
      </c>
      <c r="B46" s="50"/>
      <c r="C46" s="50"/>
      <c r="D46" s="50"/>
      <c r="E46" s="50"/>
      <c r="F46" s="50"/>
      <c r="G46" s="50"/>
    </row>
  </sheetData>
  <sheetProtection algorithmName="SHA-512" hashValue="+XG7ojBy4yi1PDNe0vQgVOLdQqkvjBW4bQg6vooarzx72jS0lprfWggYEMHrDsiB+EblshFieC4G5vvsJEErMQ==" saltValue="RXeA3VeShziqH8W1VH+tdg==" spinCount="100000" sheet="1" objects="1" scenarios="1"/>
  <mergeCells count="28">
    <mergeCell ref="A23:C23"/>
    <mergeCell ref="D23:G23"/>
    <mergeCell ref="A21:C21"/>
    <mergeCell ref="D21:G21"/>
    <mergeCell ref="A22:C22"/>
    <mergeCell ref="D22:G22"/>
    <mergeCell ref="E19:G19"/>
    <mergeCell ref="E11:G11"/>
    <mergeCell ref="E12:G12"/>
    <mergeCell ref="E13:G13"/>
    <mergeCell ref="E14:G14"/>
    <mergeCell ref="E15:G15"/>
    <mergeCell ref="E16:G16"/>
    <mergeCell ref="E17:G17"/>
    <mergeCell ref="E9:G9"/>
    <mergeCell ref="E10:G10"/>
    <mergeCell ref="E18:G18"/>
    <mergeCell ref="E8:G8"/>
    <mergeCell ref="D2:G2"/>
    <mergeCell ref="D4:G4"/>
    <mergeCell ref="A1:G1"/>
    <mergeCell ref="A2:C2"/>
    <mergeCell ref="A4:C4"/>
    <mergeCell ref="E7:G7"/>
    <mergeCell ref="A5:C5"/>
    <mergeCell ref="A3:C3"/>
    <mergeCell ref="D3:G3"/>
    <mergeCell ref="B6:D6"/>
  </mergeCells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A23" sqref="A23:C2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inicial'!A12</f>
        <v>3°A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inicial'!D12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evaluar'!B12</f>
        <v>Los alumnos identifican como llegar de un lugar a otro y lo que es una trayectoria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evaluar'!B13</f>
        <v>Los alumnos conocen la importancia del ritmo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evaluar'!B14</f>
        <v>Los alumnos identifican las diferencias respecto a sus compañeros y reconocen que responden diferente ente lo mismo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evaluar'!B15</f>
        <v>Los alumnos conocen las acciones en las que se pueden combinar patrones basicos de movimiento (PBM)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evaluar'!B16</f>
        <v>Los alumnos conocen el juego de reglas y la importancia de estas en la vida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evaluar'!C12</f>
        <v>Los alumnos aplican el ritmo en la vidad diaria y en las sesiones para desplazarse de un lugar a otro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evaluar'!C13</f>
        <v>Los alumnos se mueven a diferentes ritmos durante las actividades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evaluar'!C14</f>
        <v>Los alumnos se comunica sin hablar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evaluar'!C15</f>
        <v>Los alumnos ponen en practica los PBM en los juegos y en la vida diaria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evaluar'!C16</f>
        <v>Los alumnos proponen y aplican diferentes variantes en los juegos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evaluar'!D12</f>
        <v>Los alumnos reconocen que con la practica mejoran sus movimientos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evaluar'!D13</f>
        <v>Los alumnos aprenden observando a sus compañeros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evaluar'!D14</f>
        <v xml:space="preserve">El alumno reconocen y comparten las posibildades de expresarse a traves del movimiento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evaluar'!D15</f>
        <v>Los alumnos se dan cuenta de cómo contribuye al trabajo en equipo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evaluar'!D16</f>
        <v>Los alumnos reconocen y valoran que respetar las reglas es respetar a los demas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0LxG/Gdn9ejx5Y/BqSLX5yvavVsaSr4cuHl8HZ4RjOi9YT0Lwc0RhL476ouQ2pwDF60SG7hP0K8K13U+Ru0LRQ==" saltValue="QDVzya4GliJ/lHRe+Ntju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A23" sqref="A23:C2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inicial'!A13</f>
        <v>3°B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inicial'!D13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evaluar'!B12</f>
        <v>Los alumnos identifican como llegar de un lugar a otro y lo que es una trayectoria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evaluar'!B13</f>
        <v>Los alumnos conocen la importancia del ritmo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evaluar'!B14</f>
        <v>Los alumnos identifican las diferencias respecto a sus compañeros y reconocen que responden diferente ente lo mismo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evaluar'!B15</f>
        <v>Los alumnos conocen las acciones en las que se pueden combinar patrones basicos de movimiento (PBM)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evaluar'!B16</f>
        <v>Los alumnos conocen el juego de reglas y la importancia de estas en la vida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evaluar'!C12</f>
        <v>Los alumnos aplican el ritmo en la vidad diaria y en las sesiones para desplazarse de un lugar a otro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evaluar'!C13</f>
        <v>Los alumnos se mueven a diferentes ritmos durante las actividades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evaluar'!C14</f>
        <v>Los alumnos se comunica sin hablar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evaluar'!C15</f>
        <v>Los alumnos ponen en practica los PBM en los juegos y en la vida diaria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evaluar'!C16</f>
        <v>Los alumnos proponen y aplican diferentes variantes en los juegos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evaluar'!D12</f>
        <v>Los alumnos reconocen que con la practica mejoran sus movimientos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evaluar'!D13</f>
        <v>Los alumnos aprenden observando a sus compañeros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evaluar'!D14</f>
        <v xml:space="preserve">El alumno reconocen y comparten las posibildades de expresarse a traves del movimiento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evaluar'!D15</f>
        <v>Los alumnos se dan cuenta de cómo contribuye al trabajo en equipo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evaluar'!D16</f>
        <v>Los alumnos reconocen y valoran que respetar las reglas es respetar a los demas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ZNG0Ky2i4uCoXkRoO9ehbGMo2b8Us8uL00IxyAeshJB4RfL7zcciQw9/Snrx+2plic/Zqa0GwPm6Kledmmdywg==" saltValue="t6JZfHxgi/w5T3QFmL1BQ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B17" sqref="B17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inicial'!A14</f>
        <v>4°A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inicial'!D14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0</v>
      </c>
      <c r="P7" s="126">
        <f>(K18+K19+K20+K21+K22)/5</f>
        <v>0</v>
      </c>
      <c r="Q7" s="120"/>
    </row>
    <row r="8" spans="1:17" ht="35.25" customHeight="1" x14ac:dyDescent="0.25">
      <c r="A8" s="21">
        <v>1</v>
      </c>
      <c r="B8" s="140" t="str">
        <f>'preguntas p evaluar'!B17</f>
        <v>Los alumnos detectan diferentes maneras de manipular objetos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evaluar'!B18</f>
        <v>Los alumnos saben que es y como se utiliza una estrategia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evaluar'!B19</f>
        <v>Los alumnos saben que es  y para que sirve el equilibrio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evaluar'!B20</f>
        <v>Los alumnos proponen variantes de cooperacion en un juego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evaluar'!B21</f>
        <v>Los alumnos reconocen diferencias entre los juegos de su region y los diferentes tipos de juego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evaluar'!C17</f>
        <v>Los alumnos mejoran su equilibrio al saltar y manipular objetos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0</v>
      </c>
      <c r="J13" s="24">
        <f t="shared" si="3"/>
        <v>0</v>
      </c>
      <c r="K13" s="27">
        <f t="shared" si="4"/>
        <v>0</v>
      </c>
      <c r="L13" s="210" t="b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0</v>
      </c>
      <c r="M13" s="210" t="b">
        <f>L13</f>
        <v>0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evaluar'!C18</f>
        <v>Los alumnos incorporan las capacidades fisico motrices durante el juego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0</v>
      </c>
      <c r="J14" s="24">
        <f t="shared" si="3"/>
        <v>0</v>
      </c>
      <c r="K14" s="27">
        <f t="shared" si="4"/>
        <v>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evaluar'!C19</f>
        <v>Los alumnos implementan diferentes maneras de desplazarse, variando su velocidad y postura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0</v>
      </c>
      <c r="J15" s="24">
        <f t="shared" si="3"/>
        <v>0</v>
      </c>
      <c r="K15" s="27">
        <f t="shared" si="4"/>
        <v>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evaluar'!C20</f>
        <v>Los alumnos cooperan con los demas en situaciones de juego y lo aplica en su vida diaria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0</v>
      </c>
      <c r="J16" s="24">
        <f t="shared" si="3"/>
        <v>0</v>
      </c>
      <c r="K16" s="27">
        <f t="shared" si="4"/>
        <v>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evaluar'!C21</f>
        <v>Los alumnos aplican juegos tradicionales de su region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0</v>
      </c>
      <c r="J17" s="24">
        <f t="shared" si="3"/>
        <v>0</v>
      </c>
      <c r="K17" s="27">
        <f t="shared" si="4"/>
        <v>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evaluar'!D17</f>
        <v>Los alumnos reconocen la importancia de la manipulacion para solucionar conflictos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0</v>
      </c>
      <c r="H18" s="24">
        <f t="shared" si="2"/>
        <v>0</v>
      </c>
      <c r="I18" s="94">
        <v>0</v>
      </c>
      <c r="J18" s="24">
        <f t="shared" si="3"/>
        <v>0</v>
      </c>
      <c r="K18" s="27">
        <f t="shared" si="4"/>
        <v>0</v>
      </c>
      <c r="L18" s="213" t="b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0</v>
      </c>
      <c r="M18" s="213" t="b">
        <f>L18</f>
        <v>0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evaluar'!D18</f>
        <v>Los alumnos reconocen que puede hacer las cosas de diferentes maneras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0</v>
      </c>
      <c r="H19" s="24">
        <f t="shared" si="2"/>
        <v>0</v>
      </c>
      <c r="I19" s="94">
        <v>0</v>
      </c>
      <c r="J19" s="24">
        <f t="shared" si="3"/>
        <v>0</v>
      </c>
      <c r="K19" s="27">
        <f t="shared" si="4"/>
        <v>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evaluar'!D19</f>
        <v>Los alumnos le dan importancia a la experiencia alcanzada por el y sus compañeros para mejorar sus acciones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0</v>
      </c>
      <c r="J20" s="24">
        <f t="shared" si="3"/>
        <v>0</v>
      </c>
      <c r="K20" s="27">
        <f t="shared" si="4"/>
        <v>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evaluar'!D20</f>
        <v>Los alumnos conocen las actitudes que favorecen la cooperacion y la colaboracion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0</v>
      </c>
      <c r="J21" s="24">
        <f t="shared" si="3"/>
        <v>0</v>
      </c>
      <c r="K21" s="27">
        <f t="shared" si="4"/>
        <v>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evaluar'!D21</f>
        <v>Los alumnos saben buscar informacion acerca de los juegos tradicionales y autoctonos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0</v>
      </c>
      <c r="J22" s="82">
        <f t="shared" si="3"/>
        <v>0</v>
      </c>
      <c r="K22" s="88">
        <f t="shared" si="4"/>
        <v>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X4453ta8RJ8YscTYznzqkQEMm2f6pX39zEcmzFLGKLGbRM3jLjbk4yz7AjZf68xPnXWEmX6WAlVR4KncjP7KdA==" saltValue="A65TSPmL5nk/tuUUp1SwZw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L18" sqref="L18:L22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inicial'!A15</f>
        <v>4°B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inicial'!D15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0</v>
      </c>
      <c r="P7" s="126">
        <f>(K18+K19+K20+K21+K22)/5</f>
        <v>0</v>
      </c>
      <c r="Q7" s="120"/>
    </row>
    <row r="8" spans="1:17" ht="35.25" customHeight="1" x14ac:dyDescent="0.25">
      <c r="A8" s="21">
        <v>1</v>
      </c>
      <c r="B8" s="140" t="str">
        <f>'4°A'!B8</f>
        <v>Los alumnos detectan diferentes maneras de manipular objetos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0" t="str">
        <f>'4°A'!B9</f>
        <v>Los alumnos saben que es y como se utiliza una estrategia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0" t="str">
        <f>'4°A'!B10</f>
        <v>Los alumnos saben que es  y para que sirve el equilibrio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0" t="str">
        <f>'4°A'!B11</f>
        <v>Los alumnos proponen variantes de cooperacion en un juego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0" t="str">
        <f>'4°A'!B12</f>
        <v>Los alumnos reconocen diferencias entre los juegos de su region y los diferentes tipos de juego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'4°A'!B13</f>
        <v>Los alumnos mejoran su equilibrio al saltar y manipular objetos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0</v>
      </c>
      <c r="J13" s="24">
        <f t="shared" si="3"/>
        <v>0</v>
      </c>
      <c r="K13" s="27">
        <f t="shared" si="4"/>
        <v>0</v>
      </c>
      <c r="L13" s="210" t="b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0</v>
      </c>
      <c r="M13" s="210" t="b">
        <f>L13</f>
        <v>0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'4°A'!B14</f>
        <v>Los alumnos incorporan las capacidades fisico motrices durante el juego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0</v>
      </c>
      <c r="J14" s="24">
        <f t="shared" si="3"/>
        <v>0</v>
      </c>
      <c r="K14" s="27">
        <f t="shared" si="4"/>
        <v>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'4°A'!B15</f>
        <v>Los alumnos implementan diferentes maneras de desplazarse, variando su velocidad y postura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0</v>
      </c>
      <c r="J15" s="24">
        <f t="shared" si="3"/>
        <v>0</v>
      </c>
      <c r="K15" s="27">
        <f t="shared" si="4"/>
        <v>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'4°A'!B16</f>
        <v>Los alumnos cooperan con los demas en situaciones de juego y lo aplica en su vida diaria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0</v>
      </c>
      <c r="J16" s="24">
        <f t="shared" si="3"/>
        <v>0</v>
      </c>
      <c r="K16" s="27">
        <f t="shared" si="4"/>
        <v>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'4°A'!B17</f>
        <v>Los alumnos aplican juegos tradicionales de su region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0</v>
      </c>
      <c r="J17" s="24">
        <f t="shared" si="3"/>
        <v>0</v>
      </c>
      <c r="K17" s="27">
        <f t="shared" si="4"/>
        <v>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'4°A'!B18</f>
        <v>Los alumnos reconocen la importancia de la manipulacion para solucionar conflictos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0</v>
      </c>
      <c r="H18" s="24">
        <f t="shared" si="2"/>
        <v>0</v>
      </c>
      <c r="I18" s="94">
        <v>0</v>
      </c>
      <c r="J18" s="24">
        <f t="shared" si="3"/>
        <v>0</v>
      </c>
      <c r="K18" s="27">
        <f t="shared" si="4"/>
        <v>0</v>
      </c>
      <c r="L18" s="213" t="b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0</v>
      </c>
      <c r="M18" s="213" t="b">
        <f>L18</f>
        <v>0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'4°A'!B19</f>
        <v>Los alumnos reconocen que puede hacer las cosas de diferentes maneras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0</v>
      </c>
      <c r="H19" s="24">
        <f t="shared" si="2"/>
        <v>0</v>
      </c>
      <c r="I19" s="94">
        <v>0</v>
      </c>
      <c r="J19" s="24">
        <f t="shared" si="3"/>
        <v>0</v>
      </c>
      <c r="K19" s="27">
        <f t="shared" si="4"/>
        <v>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'4°A'!B20</f>
        <v>Los alumnos le dan importancia a la experiencia alcanzada por el y sus compañeros para mejorar sus acciones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0</v>
      </c>
      <c r="J20" s="24">
        <f t="shared" si="3"/>
        <v>0</v>
      </c>
      <c r="K20" s="27">
        <f t="shared" si="4"/>
        <v>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'4°A'!B21</f>
        <v>Los alumnos conocen las actitudes que favorecen la cooperacion y la colaboracion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0</v>
      </c>
      <c r="J21" s="24">
        <f t="shared" si="3"/>
        <v>0</v>
      </c>
      <c r="K21" s="27">
        <f t="shared" si="4"/>
        <v>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6" t="str">
        <f>'4°A'!B22</f>
        <v>Los alumnos saben buscar informacion acerca de los juegos tradicionales y autoctonos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0</v>
      </c>
      <c r="J22" s="82">
        <f t="shared" si="3"/>
        <v>0</v>
      </c>
      <c r="K22" s="88">
        <f t="shared" si="4"/>
        <v>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kC5xg544W3hF9z3HdlAbPIwwBvuuB4KKXhxWXtXaR/we9JpcRSoSZsPriqETHQOa8yRCnM5ZCpkxtExBTrTmAA==" saltValue="CXWsqCGRzlXWcxvSZGWCK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6" zoomScale="75" zoomScaleNormal="120" zoomScaleSheetLayoutView="98" zoomScalePageLayoutView="75" workbookViewId="0">
      <selection activeCell="B13" sqref="B1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inicial'!A16</f>
        <v>5°A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inicial'!D16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evaluar'!B22</f>
        <v>Los alumnos identifican los limites del juego colectivo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evaluar'!B23</f>
        <v>Los alumnos identifican los movimientos rapidos y fluidos como elementos para mejorar su agilidad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evaluar'!B24</f>
        <v>Los alumnos reconocen las nociones de ataque-defensa y cooperacion-oposicion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evaluar'!B25</f>
        <v>Los alumnos diferencian la coordinacion dinamica de la segmentaria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evaluar'!B26</f>
        <v>Los alumnos reconocen maneras distintas de comunicarse sin hablar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evaluar'!C22</f>
        <v>Los alumnos realizan movimientos con mayor velocidad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evaluar'!C23</f>
        <v xml:space="preserve">Los alumnos ponen en práctica la fuerza y velocidad durante la manipulación de objetos y así mejorar su agilidad.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evaluar'!C24</f>
        <v>Los alumnos aplican las nociones de ataque-defensa, cooperación y oposición durante el juego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evaluar'!C25</f>
        <v>Los alumnos coordinan movimientos con ritmo y habilidad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evaluar'!C26</f>
        <v xml:space="preserve">Los alumnos aplican el lenguaje gestual durante el juego. 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evaluar'!D22</f>
        <v>Los alumnos entienden que todos asumen diferentes roles para mejorar su actuación.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evaluar'!D23</f>
        <v xml:space="preserve">Los alumnos muestran disposición para ayudar a los demás a mejorar y propone nuevas formas de ejecucion 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evaluar'!D24</f>
        <v xml:space="preserve">Los alumnos reconocen sus límites y alcances.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evaluar'!D25</f>
        <v xml:space="preserve">Los alumnos proponen movimientos y ritmos a sus compañeros. 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evaluar'!D26</f>
        <v xml:space="preserve">Los alumnos establecen acuerdos a través de la palabra.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f5lMFSZgUdMyV2Ql6dO6QPOtQUpghCMTu4V3EKXO3VumFV2a7n9GzpSh2R0XBgNqD0hfLIe6Q3cErWTBbCiNsw==" saltValue="gXmLTD8q7gs+45IT7HJni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9" zoomScale="75" zoomScaleNormal="120" zoomScaleSheetLayoutView="98" zoomScalePageLayoutView="75" workbookViewId="0">
      <selection activeCell="B19" sqref="B19:B22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inicial'!A17</f>
        <v>5°B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inicial'!D17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0</v>
      </c>
      <c r="P7" s="126">
        <f>(K18+K19+K20+K21+K22)/5</f>
        <v>0</v>
      </c>
      <c r="Q7" s="120"/>
    </row>
    <row r="8" spans="1:17" ht="35.25" customHeight="1" x14ac:dyDescent="0.25">
      <c r="A8" s="21">
        <v>1</v>
      </c>
      <c r="B8" s="140" t="str">
        <f>'5°A '!B8</f>
        <v>Los alumnos identifican los limites del juego colectivo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0" t="str">
        <f>'5°A '!B9</f>
        <v>Los alumnos identifican los movimientos rapidos y fluidos como elementos para mejorar su agilidad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0" t="str">
        <f>'5°A '!B10</f>
        <v>Los alumnos reconocen las nociones de ataque-defensa y cooperacion-oposicion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0" t="str">
        <f>'5°A '!B11</f>
        <v>Los alumnos diferencian la coordinacion dinamica de la segmentaria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0" t="str">
        <f>'5°A '!B12</f>
        <v>Los alumnos reconocen maneras distintas de comunicarse sin hablar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'5°A '!B13</f>
        <v>Los alumnos realizan movimientos con mayor velocidad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0</v>
      </c>
      <c r="J13" s="24">
        <f t="shared" si="3"/>
        <v>0</v>
      </c>
      <c r="K13" s="27">
        <f t="shared" si="4"/>
        <v>0</v>
      </c>
      <c r="L13" s="210" t="b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0</v>
      </c>
      <c r="M13" s="210" t="b">
        <f>L13</f>
        <v>0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'5°A '!B14</f>
        <v xml:space="preserve">Los alumnos ponen en práctica la fuerza y velocidad durante la manipulación de objetos y así mejorar su agilidad.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0</v>
      </c>
      <c r="J14" s="24">
        <f t="shared" si="3"/>
        <v>0</v>
      </c>
      <c r="K14" s="27">
        <f t="shared" si="4"/>
        <v>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'5°A '!B15</f>
        <v>Los alumnos aplican las nociones de ataque-defensa, cooperación y oposición durante el juego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0</v>
      </c>
      <c r="J15" s="24">
        <f t="shared" si="3"/>
        <v>0</v>
      </c>
      <c r="K15" s="27">
        <f t="shared" si="4"/>
        <v>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'5°A '!B16</f>
        <v>Los alumnos coordinan movimientos con ritmo y habilidad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0</v>
      </c>
      <c r="J16" s="24">
        <f t="shared" si="3"/>
        <v>0</v>
      </c>
      <c r="K16" s="27">
        <f t="shared" si="4"/>
        <v>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'5°A '!B17</f>
        <v xml:space="preserve">Los alumnos aplican el lenguaje gestual durante el juego. 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0</v>
      </c>
      <c r="J17" s="24">
        <f t="shared" si="3"/>
        <v>0</v>
      </c>
      <c r="K17" s="27">
        <f t="shared" si="4"/>
        <v>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'5°A '!B18</f>
        <v>Los alumnos entienden que todos asumen diferentes roles para mejorar su actuación.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0</v>
      </c>
      <c r="H18" s="24">
        <f t="shared" si="2"/>
        <v>0</v>
      </c>
      <c r="I18" s="94">
        <v>0</v>
      </c>
      <c r="J18" s="24">
        <f t="shared" si="3"/>
        <v>0</v>
      </c>
      <c r="K18" s="27">
        <f t="shared" si="4"/>
        <v>0</v>
      </c>
      <c r="L18" s="213" t="b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0</v>
      </c>
      <c r="M18" s="213" t="b">
        <f>L18</f>
        <v>0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'5°A '!B19</f>
        <v xml:space="preserve">Los alumnos muestran disposición para ayudar a los demás a mejorar y propone nuevas formas de ejecucion 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0</v>
      </c>
      <c r="H19" s="24">
        <f t="shared" si="2"/>
        <v>0</v>
      </c>
      <c r="I19" s="94">
        <v>0</v>
      </c>
      <c r="J19" s="24">
        <f t="shared" si="3"/>
        <v>0</v>
      </c>
      <c r="K19" s="27">
        <f t="shared" si="4"/>
        <v>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'5°A '!B20</f>
        <v xml:space="preserve">Los alumnos reconocen sus límites y alcances.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0</v>
      </c>
      <c r="J20" s="24">
        <f t="shared" si="3"/>
        <v>0</v>
      </c>
      <c r="K20" s="27">
        <f t="shared" si="4"/>
        <v>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'5°A '!B21</f>
        <v xml:space="preserve">Los alumnos proponen movimientos y ritmos a sus compañeros. 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0</v>
      </c>
      <c r="J21" s="24">
        <f t="shared" si="3"/>
        <v>0</v>
      </c>
      <c r="K21" s="27">
        <f t="shared" si="4"/>
        <v>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6" t="str">
        <f>'5°A '!B22</f>
        <v xml:space="preserve">Los alumnos establecen acuerdos a través de la palabra.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0</v>
      </c>
      <c r="J22" s="82">
        <f t="shared" si="3"/>
        <v>0</v>
      </c>
      <c r="K22" s="88">
        <f t="shared" si="4"/>
        <v>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Y+bSveUeWqhkQX8gQYPjqTImbo7pi03GsHdjhAt6jGpuVHheFWyk9PKZbSIxoiAFuZ3IQ2HZj2skDFtGsVTqCA==" saltValue="k0YZ60ynQpord27P4Fc0fQ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8" zoomScale="75" zoomScaleNormal="120" zoomScaleSheetLayoutView="98" zoomScalePageLayoutView="75" workbookViewId="0">
      <selection activeCell="A23" sqref="A23:C2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inicial'!A18</f>
        <v>6°A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inicial'!D18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evaluar'!B27</f>
        <v xml:space="preserve">Los alumnos saben cómo puede manifestar su creatividad dentro y fuera de la sesión. 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evaluar'!B28</f>
        <v xml:space="preserve">Los alumnos saben cómo utilizar sus habilidades motrices y a la vez sacarles provecho para desarrollar su táctica. 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evaluar'!B29</f>
        <v>Los alumnos reconocen  la importancia de la Educación Física como un
medio para la conformación de su identidad y el cuidado de la salud.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evaluar'!B30</f>
        <v>Los alumnos detectan las posibilidades para moverse con habilidad.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evaluar'!B31</f>
        <v xml:space="preserve">Los alumnos identifican que libertad, originalidad, imaginación, búsqueda
de nuevas posibilidades y cambio de reglas, son caracterísiticas de la creatividad. 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evaluar'!C27</f>
        <v>Los alumnos emplean la creatividad en el trabajo colaborativo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evaluar'!C28</f>
        <v xml:space="preserve">Los alumnos aplican la variabilidad de la práctica para mejorar la táctica del juego.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evaluar'!C29</f>
        <v xml:space="preserve">Los alumnos proponen y realizan acciones para el mejoramiento de la sesión y fuera de ella. 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evaluar'!C30</f>
        <v xml:space="preserve">Los alumnos demuestran diferentes maneras de manifestar sus habilidades. 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evaluar'!C31</f>
        <v>Los alumnos aplican diversas acciones motices para descubrir de manera creativa nuevas posibilidades de desempeño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evaluar'!D27</f>
        <v xml:space="preserve">Los alumnos le dan intencionalidad y significado a su cuerpo. 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evaluar'!D28</f>
        <v xml:space="preserve">Los alumnos aplican las normas básicas de convivencia como parte esencial del juego y la vida. 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evaluar'!D29</f>
        <v xml:space="preserve">Los alumnos recocen y aplican lo aprendido en la sesión como  los valores  y hábitos de higiene, para aplicarlos en su vida diaria.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evaluar'!D30</f>
        <v xml:space="preserve">Los alumnos aprenden al obervar los desempeños de sus compañeros. 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evaluar'!D31</f>
        <v>Los alumnos colaboran para optimizar el trabajo de la sesion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hdHf64+PM+Fp6dylSuhpD+PYg1RTULZCi2IeYywDNdsbGM4CR1bU6mnZtD+7NQNOi0Ffbv9GLUH7KxqKt3M/hQ==" saltValue="vAlPjZEtXmQp/+b/zXvIw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zoomScale="75" zoomScaleNormal="120" zoomScaleSheetLayoutView="98" zoomScalePageLayoutView="75" workbookViewId="0">
      <selection activeCell="E23" sqref="E23:M2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inicial'!A19</f>
        <v>6°B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inicial'!D19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'6°A'!B8</f>
        <v xml:space="preserve">Los alumnos saben cómo puede manifestar su creatividad dentro y fuera de la sesión. 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0" t="str">
        <f>'6°A'!B9</f>
        <v xml:space="preserve">Los alumnos saben cómo utilizar sus habilidades motrices y a la vez sacarles provecho para desarrollar su táctica. 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0" t="str">
        <f>'6°A'!B10</f>
        <v>Los alumnos reconocen  la importancia de la Educación Física como un
medio para la conformación de su identidad y el cuidado de la salud.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0" t="str">
        <f>'6°A'!B11</f>
        <v>Los alumnos detectan las posibilidades para moverse con habilidad.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0" t="str">
        <f>'6°A'!B12</f>
        <v xml:space="preserve">Los alumnos identifican que libertad, originalidad, imaginación, búsqueda
de nuevas posibilidades y cambio de reglas, son caracterísiticas de la creatividad. 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'6°A'!B13</f>
        <v>Los alumnos emplean la creatividad en el trabajo colaborativo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'6°A'!B14</f>
        <v xml:space="preserve">Los alumnos aplican la variabilidad de la práctica para mejorar la táctica del juego.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'6°A'!B15</f>
        <v xml:space="preserve">Los alumnos proponen y realizan acciones para el mejoramiento de la sesión y fuera de ella. 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'6°A'!B16</f>
        <v xml:space="preserve">Los alumnos demuestran diferentes maneras de manifestar sus habilidades. 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'6°A'!B17</f>
        <v>Los alumnos aplican diversas acciones motices para descubrir de manera creativa nuevas posibilidades de desempeño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'6°A'!B18</f>
        <v xml:space="preserve">Los alumnos le dan intencionalidad y significado a su cuerpo. 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'6°A'!B19</f>
        <v xml:space="preserve">Los alumnos aplican las normas básicas de convivencia como parte esencial del juego y la vida. 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'6°A'!B20</f>
        <v xml:space="preserve">Los alumnos recocen y aplican lo aprendido en la sesión como  los valores  y hábitos de higiene, para aplicarlos en su vida diaria. 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'6°A'!B21</f>
        <v xml:space="preserve">Los alumnos aprenden al obervar los desempeños de sus compañeros. 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6" t="str">
        <f>'6°A'!B22</f>
        <v>Los alumnos colaboran para optimizar el trabajo de la sesion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m2ZjBKlvqMlAGk1V5WR4NnkQFHvMrCJWbuzJld8KmNPI+h+itACAeNAESdMEbE++Sj4eKw/pLMfsYqQYMqRpMw==" saltValue="u/6gQ40eUOhjwTn35yv3EQ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showGridLines="0" topLeftCell="A21" workbookViewId="0">
      <selection activeCell="C21" sqref="C21"/>
    </sheetView>
  </sheetViews>
  <sheetFormatPr baseColWidth="10" defaultColWidth="8.09765625" defaultRowHeight="15" customHeight="1" x14ac:dyDescent="0.25"/>
  <cols>
    <col min="1" max="1" width="12.5" style="72" customWidth="1"/>
    <col min="2" max="4" width="24.3984375" style="72" customWidth="1"/>
    <col min="5" max="256" width="8.09765625" style="72" customWidth="1"/>
  </cols>
  <sheetData>
    <row r="1" spans="1:5" ht="18.75" customHeight="1" x14ac:dyDescent="0.3">
      <c r="A1" s="73" t="s">
        <v>37</v>
      </c>
      <c r="B1" s="73" t="s">
        <v>14</v>
      </c>
      <c r="C1" s="73" t="s">
        <v>15</v>
      </c>
      <c r="D1" s="73" t="s">
        <v>16</v>
      </c>
      <c r="E1" s="74"/>
    </row>
    <row r="2" spans="1:5" ht="46.5" customHeight="1" x14ac:dyDescent="0.25">
      <c r="A2" s="322" t="s">
        <v>38</v>
      </c>
      <c r="B2" s="75" t="s">
        <v>167</v>
      </c>
      <c r="C2" s="75" t="s">
        <v>98</v>
      </c>
      <c r="D2" s="75" t="s">
        <v>168</v>
      </c>
      <c r="E2" s="74"/>
    </row>
    <row r="3" spans="1:5" ht="46.5" customHeight="1" x14ac:dyDescent="0.25">
      <c r="A3" s="323"/>
      <c r="B3" s="75" t="s">
        <v>39</v>
      </c>
      <c r="C3" s="75" t="s">
        <v>99</v>
      </c>
      <c r="D3" s="75" t="s">
        <v>169</v>
      </c>
      <c r="E3" s="74"/>
    </row>
    <row r="4" spans="1:5" ht="46.5" customHeight="1" x14ac:dyDescent="0.25">
      <c r="A4" s="323"/>
      <c r="B4" s="98" t="s">
        <v>171</v>
      </c>
      <c r="C4" s="98" t="s">
        <v>170</v>
      </c>
      <c r="D4" s="98" t="s">
        <v>100</v>
      </c>
      <c r="E4" s="74"/>
    </row>
    <row r="5" spans="1:5" ht="46.5" customHeight="1" x14ac:dyDescent="0.25">
      <c r="A5" s="323"/>
      <c r="B5" s="98" t="s">
        <v>96</v>
      </c>
      <c r="C5" s="98" t="s">
        <v>172</v>
      </c>
      <c r="D5" s="98" t="s">
        <v>101</v>
      </c>
      <c r="E5" s="74"/>
    </row>
    <row r="6" spans="1:5" ht="46.5" customHeight="1" x14ac:dyDescent="0.25">
      <c r="A6" s="324"/>
      <c r="B6" s="98" t="s">
        <v>97</v>
      </c>
      <c r="C6" s="98" t="s">
        <v>173</v>
      </c>
      <c r="D6" s="98" t="s">
        <v>102</v>
      </c>
      <c r="E6" s="74"/>
    </row>
    <row r="7" spans="1:5" ht="46.5" customHeight="1" x14ac:dyDescent="0.25">
      <c r="A7" s="322" t="s">
        <v>40</v>
      </c>
      <c r="B7" s="98" t="s">
        <v>103</v>
      </c>
      <c r="C7" s="98" t="s">
        <v>27</v>
      </c>
      <c r="D7" s="98" t="s">
        <v>31</v>
      </c>
      <c r="E7" s="74"/>
    </row>
    <row r="8" spans="1:5" ht="46.5" customHeight="1" x14ac:dyDescent="0.25">
      <c r="A8" s="323"/>
      <c r="B8" s="98" t="s">
        <v>105</v>
      </c>
      <c r="C8" s="98" t="s">
        <v>28</v>
      </c>
      <c r="D8" s="98" t="s">
        <v>32</v>
      </c>
      <c r="E8" s="74"/>
    </row>
    <row r="9" spans="1:5" ht="46.5" customHeight="1" x14ac:dyDescent="0.25">
      <c r="A9" s="323"/>
      <c r="B9" s="98" t="s">
        <v>24</v>
      </c>
      <c r="C9" s="98" t="s">
        <v>104</v>
      </c>
      <c r="D9" s="98" t="s">
        <v>33</v>
      </c>
      <c r="E9" s="74"/>
    </row>
    <row r="10" spans="1:5" ht="46.5" customHeight="1" x14ac:dyDescent="0.25">
      <c r="A10" s="323"/>
      <c r="B10" s="98" t="s">
        <v>25</v>
      </c>
      <c r="C10" s="98" t="s">
        <v>29</v>
      </c>
      <c r="D10" s="98" t="s">
        <v>106</v>
      </c>
      <c r="E10" s="74"/>
    </row>
    <row r="11" spans="1:5" ht="46.5" customHeight="1" x14ac:dyDescent="0.25">
      <c r="A11" s="324"/>
      <c r="B11" s="98" t="s">
        <v>26</v>
      </c>
      <c r="C11" s="98" t="s">
        <v>30</v>
      </c>
      <c r="D11" s="98" t="s">
        <v>34</v>
      </c>
      <c r="E11" s="74"/>
    </row>
    <row r="12" spans="1:5" ht="46.5" customHeight="1" x14ac:dyDescent="0.25">
      <c r="A12" s="322" t="s">
        <v>41</v>
      </c>
      <c r="B12" s="98" t="s">
        <v>109</v>
      </c>
      <c r="C12" s="98" t="s">
        <v>107</v>
      </c>
      <c r="D12" s="98" t="s">
        <v>108</v>
      </c>
      <c r="E12" s="74"/>
    </row>
    <row r="13" spans="1:5" ht="46.5" customHeight="1" x14ac:dyDescent="0.25">
      <c r="A13" s="323"/>
      <c r="B13" s="98" t="s">
        <v>110</v>
      </c>
      <c r="C13" s="98" t="s">
        <v>111</v>
      </c>
      <c r="D13" s="99" t="s">
        <v>112</v>
      </c>
      <c r="E13" s="74"/>
    </row>
    <row r="14" spans="1:5" ht="46.5" customHeight="1" x14ac:dyDescent="0.25">
      <c r="A14" s="323"/>
      <c r="B14" s="98" t="s">
        <v>115</v>
      </c>
      <c r="C14" s="98" t="s">
        <v>114</v>
      </c>
      <c r="D14" s="98" t="s">
        <v>113</v>
      </c>
      <c r="E14" s="74"/>
    </row>
    <row r="15" spans="1:5" ht="46.5" customHeight="1" x14ac:dyDescent="0.25">
      <c r="A15" s="323"/>
      <c r="B15" s="98" t="s">
        <v>116</v>
      </c>
      <c r="C15" s="98" t="s">
        <v>117</v>
      </c>
      <c r="D15" s="98" t="s">
        <v>118</v>
      </c>
      <c r="E15" s="74"/>
    </row>
    <row r="16" spans="1:5" ht="46.5" customHeight="1" x14ac:dyDescent="0.25">
      <c r="A16" s="324"/>
      <c r="B16" s="98" t="s">
        <v>121</v>
      </c>
      <c r="C16" s="98" t="s">
        <v>120</v>
      </c>
      <c r="D16" s="98" t="s">
        <v>119</v>
      </c>
      <c r="E16" s="74"/>
    </row>
    <row r="17" spans="1:5" ht="48.75" customHeight="1" x14ac:dyDescent="0.25">
      <c r="A17" s="322" t="s">
        <v>42</v>
      </c>
      <c r="B17" s="99" t="s">
        <v>122</v>
      </c>
      <c r="C17" s="98" t="s">
        <v>123</v>
      </c>
      <c r="D17" s="98" t="s">
        <v>124</v>
      </c>
      <c r="E17" s="74"/>
    </row>
    <row r="18" spans="1:5" ht="48.75" customHeight="1" x14ac:dyDescent="0.25">
      <c r="A18" s="323"/>
      <c r="B18" s="98" t="s">
        <v>127</v>
      </c>
      <c r="C18" s="98" t="s">
        <v>126</v>
      </c>
      <c r="D18" s="98" t="s">
        <v>125</v>
      </c>
      <c r="E18" s="74"/>
    </row>
    <row r="19" spans="1:5" ht="48.75" customHeight="1" x14ac:dyDescent="0.25">
      <c r="A19" s="323"/>
      <c r="B19" s="98" t="s">
        <v>128</v>
      </c>
      <c r="C19" s="98" t="s">
        <v>129</v>
      </c>
      <c r="D19" s="98" t="s">
        <v>130</v>
      </c>
      <c r="E19" s="74"/>
    </row>
    <row r="20" spans="1:5" ht="48.75" customHeight="1" x14ac:dyDescent="0.25">
      <c r="A20" s="323"/>
      <c r="B20" s="98" t="s">
        <v>131</v>
      </c>
      <c r="C20" s="98" t="s">
        <v>132</v>
      </c>
      <c r="D20" s="98" t="s">
        <v>133</v>
      </c>
      <c r="E20" s="74"/>
    </row>
    <row r="21" spans="1:5" ht="48.75" customHeight="1" x14ac:dyDescent="0.25">
      <c r="A21" s="324"/>
      <c r="B21" s="98" t="s">
        <v>134</v>
      </c>
      <c r="C21" s="98" t="s">
        <v>135</v>
      </c>
      <c r="D21" s="98" t="s">
        <v>136</v>
      </c>
      <c r="E21" s="74"/>
    </row>
    <row r="22" spans="1:5" ht="46.5" customHeight="1" x14ac:dyDescent="0.25">
      <c r="A22" s="322" t="s">
        <v>43</v>
      </c>
      <c r="B22" s="98" t="s">
        <v>139</v>
      </c>
      <c r="C22" s="98" t="s">
        <v>138</v>
      </c>
      <c r="D22" s="98" t="s">
        <v>137</v>
      </c>
      <c r="E22" s="74"/>
    </row>
    <row r="23" spans="1:5" ht="46.5" customHeight="1" x14ac:dyDescent="0.25">
      <c r="A23" s="323"/>
      <c r="B23" s="98" t="s">
        <v>140</v>
      </c>
      <c r="C23" s="98" t="s">
        <v>141</v>
      </c>
      <c r="D23" s="98" t="s">
        <v>142</v>
      </c>
      <c r="E23" s="74"/>
    </row>
    <row r="24" spans="1:5" ht="46.5" customHeight="1" x14ac:dyDescent="0.25">
      <c r="A24" s="323"/>
      <c r="B24" s="98" t="s">
        <v>145</v>
      </c>
      <c r="C24" s="98" t="s">
        <v>144</v>
      </c>
      <c r="D24" s="98" t="s">
        <v>143</v>
      </c>
      <c r="E24" s="74"/>
    </row>
    <row r="25" spans="1:5" ht="46.5" customHeight="1" x14ac:dyDescent="0.25">
      <c r="A25" s="323"/>
      <c r="B25" s="98" t="s">
        <v>146</v>
      </c>
      <c r="C25" s="98" t="s">
        <v>147</v>
      </c>
      <c r="D25" s="98" t="s">
        <v>148</v>
      </c>
      <c r="E25" s="74"/>
    </row>
    <row r="26" spans="1:5" ht="46.5" customHeight="1" x14ac:dyDescent="0.25">
      <c r="A26" s="324"/>
      <c r="B26" s="98" t="s">
        <v>151</v>
      </c>
      <c r="C26" s="98" t="s">
        <v>150</v>
      </c>
      <c r="D26" s="98" t="s">
        <v>149</v>
      </c>
      <c r="E26" s="74"/>
    </row>
    <row r="27" spans="1:5" ht="46.5" customHeight="1" x14ac:dyDescent="0.25">
      <c r="A27" s="322" t="s">
        <v>44</v>
      </c>
      <c r="B27" s="98" t="s">
        <v>152</v>
      </c>
      <c r="C27" s="98" t="s">
        <v>153</v>
      </c>
      <c r="D27" s="98" t="s">
        <v>154</v>
      </c>
      <c r="E27" s="74"/>
    </row>
    <row r="28" spans="1:5" ht="46.5" customHeight="1" x14ac:dyDescent="0.25">
      <c r="A28" s="323"/>
      <c r="B28" s="98" t="s">
        <v>157</v>
      </c>
      <c r="C28" s="98" t="s">
        <v>156</v>
      </c>
      <c r="D28" s="98" t="s">
        <v>155</v>
      </c>
      <c r="E28" s="74"/>
    </row>
    <row r="29" spans="1:5" ht="46.5" customHeight="1" x14ac:dyDescent="0.25">
      <c r="A29" s="323"/>
      <c r="B29" s="98" t="s">
        <v>158</v>
      </c>
      <c r="C29" s="98" t="s">
        <v>159</v>
      </c>
      <c r="D29" s="98" t="s">
        <v>160</v>
      </c>
      <c r="E29" s="74"/>
    </row>
    <row r="30" spans="1:5" ht="46.5" customHeight="1" x14ac:dyDescent="0.25">
      <c r="A30" s="323"/>
      <c r="B30" s="98" t="s">
        <v>161</v>
      </c>
      <c r="C30" s="98" t="s">
        <v>162</v>
      </c>
      <c r="D30" s="98" t="s">
        <v>163</v>
      </c>
      <c r="E30" s="74"/>
    </row>
    <row r="31" spans="1:5" ht="46.5" customHeight="1" x14ac:dyDescent="0.25">
      <c r="A31" s="324"/>
      <c r="B31" s="98" t="s">
        <v>166</v>
      </c>
      <c r="C31" s="98" t="s">
        <v>165</v>
      </c>
      <c r="D31" s="98" t="s">
        <v>164</v>
      </c>
      <c r="E31" s="74"/>
    </row>
  </sheetData>
  <sheetProtection algorithmName="SHA-512" hashValue="nRdL6d8hKunA8I/rLT5HUthwBf3rUWHtJbx2KUAVeBihZ5coDNG/NBs+oCFjQuWBa1XASdXxTsHh4Y2z51QTPw==" saltValue="hIK3G7RqPZT9ArLRBnfiLw==" spinCount="100000" sheet="1" objects="1" scenarios="1"/>
  <mergeCells count="6">
    <mergeCell ref="A27:A31"/>
    <mergeCell ref="A22:A26"/>
    <mergeCell ref="A12:A16"/>
    <mergeCell ref="A7:A11"/>
    <mergeCell ref="A2:A6"/>
    <mergeCell ref="A17:A21"/>
  </mergeCells>
  <pageMargins left="0.75" right="0.75" top="1" bottom="1" header="0.5" footer="0.5"/>
  <pageSetup orientation="landscape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tabSelected="1" showWhiteSpace="0" view="pageLayout" topLeftCell="A6" zoomScale="80" zoomScaleNormal="120" zoomScaleSheetLayoutView="98" zoomScalePageLayoutView="80" workbookViewId="0">
      <selection activeCell="G17" sqref="G17"/>
    </sheetView>
  </sheetViews>
  <sheetFormatPr baseColWidth="10" defaultColWidth="8.09765625" defaultRowHeight="15" customHeight="1" x14ac:dyDescent="0.25"/>
  <cols>
    <col min="1" max="1" width="2.5" style="1" customWidth="1"/>
    <col min="2" max="2" width="24.796875" style="1" customWidth="1"/>
    <col min="3" max="3" width="3.19921875" style="1" bestFit="1" customWidth="1"/>
    <col min="4" max="4" width="2.796875" style="1" hidden="1" customWidth="1"/>
    <col min="5" max="5" width="2.796875" style="1" bestFit="1" customWidth="1"/>
    <col min="6" max="6" width="2.59765625" style="1" hidden="1" customWidth="1"/>
    <col min="7" max="7" width="2.8984375" style="1" bestFit="1" customWidth="1"/>
    <col min="8" max="8" width="2.59765625" style="1" hidden="1" customWidth="1"/>
    <col min="9" max="9" width="2.5" style="1" bestFit="1" customWidth="1"/>
    <col min="10" max="10" width="9.09765625" style="1" hidden="1" customWidth="1"/>
    <col min="11" max="11" width="9.69921875" style="1" hidden="1" customWidth="1"/>
    <col min="12" max="12" width="25.69921875" style="76" hidden="1" customWidth="1"/>
    <col min="13" max="13" width="8.296875" style="1" customWidth="1"/>
    <col min="14" max="15" width="7.796875" style="1" customWidth="1"/>
    <col min="16" max="17" width="8" style="1" customWidth="1"/>
    <col min="18" max="20" width="8.09765625" style="1" customWidth="1"/>
    <col min="21" max="21" width="7" style="1" customWidth="1"/>
    <col min="22" max="257" width="8.09765625" style="1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inicial'!A8</f>
        <v>1°A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inicial'!D8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16</v>
      </c>
      <c r="P7" s="126">
        <f>(K18+K19+K20+K21+K22)/5</f>
        <v>0</v>
      </c>
      <c r="Q7" s="120"/>
    </row>
    <row r="8" spans="1:17" ht="35.25" customHeight="1" x14ac:dyDescent="0.25">
      <c r="A8" s="21">
        <v>1</v>
      </c>
      <c r="B8" s="140" t="str">
        <f>'preguntas p evaluar'!B2</f>
        <v>Los alumnos conoce cuales son las partes que integran su cuerpo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evaluar'!B3</f>
        <v>El alumno identifica semajanzas y diferencias respecto a sus compañeros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evaluar'!B4</f>
        <v>Los alumnos identifica la ubicación de las cosas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evaluar'!B5</f>
        <v>Los alumnos propone como hacer las cosas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evaluar'!B6</f>
        <v>Los alumnos conocen los PBM, su utilidad y los relaciona con la vida diaria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evaluar'!C2</f>
        <v>Los alumno se comunica de diferentes maneras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0</v>
      </c>
      <c r="J13" s="24">
        <f t="shared" si="3"/>
        <v>0</v>
      </c>
      <c r="K13" s="27">
        <f t="shared" si="4"/>
        <v>0</v>
      </c>
      <c r="L13" s="210" t="b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0</v>
      </c>
      <c r="M13" s="210" t="b">
        <f>L13</f>
        <v>0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evaluar'!C3</f>
        <v>Los alumnos proponen juegos en lo individual y lo colectivo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0</v>
      </c>
      <c r="J14" s="24">
        <f t="shared" si="3"/>
        <v>0</v>
      </c>
      <c r="K14" s="27">
        <f t="shared" si="4"/>
        <v>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evaluar'!C4</f>
        <v>Los alumnos aplican juegos o actividades de la escuela en su vida diaria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0</v>
      </c>
      <c r="J15" s="24">
        <f t="shared" si="3"/>
        <v>0</v>
      </c>
      <c r="K15" s="27">
        <f t="shared" si="4"/>
        <v>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evaluar'!C5</f>
        <v>Los alumnos distinguen la velocidad de sus movimientos y la de sus compañeros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0</v>
      </c>
      <c r="J16" s="24">
        <f t="shared" si="3"/>
        <v>0</v>
      </c>
      <c r="K16" s="27">
        <f t="shared" si="4"/>
        <v>0</v>
      </c>
      <c r="L16" s="211"/>
      <c r="M16" s="211"/>
      <c r="N16" s="33"/>
      <c r="O16" s="31"/>
      <c r="P16" s="31"/>
    </row>
    <row r="17" spans="1:257" ht="35.25" customHeight="1" x14ac:dyDescent="0.25">
      <c r="A17" s="21">
        <v>10</v>
      </c>
      <c r="B17" s="135" t="str">
        <f>'preguntas p evaluar'!C6</f>
        <v>Los alumnos proponen y realizan diferentes maneras de llegar a un punto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1</v>
      </c>
      <c r="H17" s="24">
        <f t="shared" si="2"/>
        <v>80</v>
      </c>
      <c r="I17" s="94">
        <v>0</v>
      </c>
      <c r="J17" s="24">
        <f t="shared" si="3"/>
        <v>0</v>
      </c>
      <c r="K17" s="27">
        <f t="shared" si="4"/>
        <v>80</v>
      </c>
      <c r="L17" s="212"/>
      <c r="M17" s="212"/>
      <c r="N17" s="33"/>
      <c r="O17" s="31"/>
      <c r="P17" s="31"/>
    </row>
    <row r="18" spans="1:257" ht="35.25" customHeight="1" x14ac:dyDescent="0.25">
      <c r="A18" s="21">
        <v>11</v>
      </c>
      <c r="B18" s="136" t="str">
        <f>'preguntas p evaluar'!D2</f>
        <v>Los alumnos identifican sus posibildades de accion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0</v>
      </c>
      <c r="H18" s="24">
        <f t="shared" si="2"/>
        <v>0</v>
      </c>
      <c r="I18" s="94">
        <v>0</v>
      </c>
      <c r="J18" s="24">
        <f t="shared" si="3"/>
        <v>0</v>
      </c>
      <c r="K18" s="27">
        <f t="shared" si="4"/>
        <v>0</v>
      </c>
      <c r="L18" s="213" t="b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0</v>
      </c>
      <c r="M18" s="213" t="b">
        <f>L18</f>
        <v>0</v>
      </c>
      <c r="N18" s="33"/>
      <c r="O18" s="31"/>
      <c r="P18" s="31"/>
    </row>
    <row r="19" spans="1:257" ht="35.25" customHeight="1" x14ac:dyDescent="0.25">
      <c r="A19" s="21">
        <v>12</v>
      </c>
      <c r="B19" s="136" t="str">
        <f>'preguntas p evaluar'!D3</f>
        <v>Los alumnos distinguen la amistad como un valor para el trabajo en equipo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0</v>
      </c>
      <c r="H19" s="24">
        <f t="shared" si="2"/>
        <v>0</v>
      </c>
      <c r="I19" s="94">
        <v>0</v>
      </c>
      <c r="J19" s="24">
        <f t="shared" si="3"/>
        <v>0</v>
      </c>
      <c r="K19" s="27">
        <f t="shared" si="4"/>
        <v>0</v>
      </c>
      <c r="L19" s="214"/>
      <c r="M19" s="214"/>
      <c r="N19" s="33"/>
      <c r="O19" s="31"/>
      <c r="P19" s="31"/>
    </row>
    <row r="20" spans="1:257" ht="35.25" customHeight="1" x14ac:dyDescent="0.25">
      <c r="A20" s="21">
        <v>13</v>
      </c>
      <c r="B20" s="136" t="str">
        <f>'preguntas p evaluar'!D4</f>
        <v>Los alumnos distinguen que trabajar en equipo para lograr algo es mas facil y rapido que de manera individual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0</v>
      </c>
      <c r="J20" s="24">
        <f t="shared" si="3"/>
        <v>0</v>
      </c>
      <c r="K20" s="27">
        <f t="shared" si="4"/>
        <v>0</v>
      </c>
      <c r="L20" s="214"/>
      <c r="M20" s="214"/>
      <c r="N20" s="33"/>
      <c r="O20" s="31"/>
      <c r="P20" s="31"/>
    </row>
    <row r="21" spans="1:257" ht="35.25" customHeight="1" x14ac:dyDescent="0.25">
      <c r="A21" s="21">
        <v>14</v>
      </c>
      <c r="B21" s="136" t="str">
        <f>'preguntas p evaluar'!D5</f>
        <v>Los alumnos distinguen las actividades en las que se juega mejor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0</v>
      </c>
      <c r="J21" s="24">
        <f t="shared" si="3"/>
        <v>0</v>
      </c>
      <c r="K21" s="27">
        <f t="shared" si="4"/>
        <v>0</v>
      </c>
      <c r="L21" s="214"/>
      <c r="M21" s="214"/>
      <c r="N21" s="33"/>
      <c r="O21" s="31"/>
      <c r="P21" s="31"/>
    </row>
    <row r="22" spans="1:257" ht="35.25" customHeight="1" thickBot="1" x14ac:dyDescent="0.3">
      <c r="A22" s="81">
        <v>15</v>
      </c>
      <c r="B22" s="137" t="str">
        <f>'preguntas p evaluar'!D6</f>
        <v xml:space="preserve">Los alumnos reconocen las diferencias de los demas y las imitan para mejorar su desempeño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0</v>
      </c>
      <c r="J22" s="82">
        <f t="shared" si="3"/>
        <v>0</v>
      </c>
      <c r="K22" s="88">
        <f t="shared" si="4"/>
        <v>0</v>
      </c>
      <c r="L22" s="224"/>
      <c r="M22" s="215"/>
      <c r="N22" s="89"/>
      <c r="O22" s="90"/>
      <c r="P22" s="90"/>
    </row>
    <row r="23" spans="1:257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257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257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257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257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257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257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257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6"/>
      <c r="ES30" s="76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  <c r="IU30" s="76"/>
      <c r="IV30" s="76"/>
      <c r="IW30" s="76"/>
    </row>
    <row r="31" spans="1:257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  <c r="IP31" s="76"/>
      <c r="IQ31" s="76"/>
      <c r="IR31" s="76"/>
      <c r="IS31" s="76"/>
      <c r="IT31" s="76"/>
      <c r="IU31" s="76"/>
      <c r="IV31" s="76"/>
      <c r="IW31" s="76"/>
    </row>
    <row r="32" spans="1:257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  <c r="ER32" s="76"/>
      <c r="ES32" s="76"/>
      <c r="ET32" s="76"/>
      <c r="EU32" s="76"/>
      <c r="EV32" s="76"/>
      <c r="EW32" s="76"/>
      <c r="EX32" s="76"/>
      <c r="EY32" s="76"/>
      <c r="EZ32" s="76"/>
      <c r="FA32" s="76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  <c r="IP32" s="76"/>
      <c r="IQ32" s="76"/>
      <c r="IR32" s="76"/>
      <c r="IS32" s="76"/>
      <c r="IT32" s="76"/>
      <c r="IU32" s="76"/>
      <c r="IV32" s="76"/>
      <c r="IW32" s="76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2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1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2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1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TwU/zo3E/DTCf3VGDy9M7quEErP5ZUG0LeNS+kK0qnIoypDn4aN3cccSvPGGa1wIVN16ysADSnD+TOxksnUqHw==" saltValue="isXEyRyOGUyAn0ocR0zzVQ==" spinCount="100000" sheet="1" objects="1" scenarios="1"/>
  <mergeCells count="98">
    <mergeCell ref="C57:I57"/>
    <mergeCell ref="C55:M55"/>
    <mergeCell ref="N55:P55"/>
    <mergeCell ref="O74:P74"/>
    <mergeCell ref="A49:P49"/>
    <mergeCell ref="A50:P50"/>
    <mergeCell ref="A51:P51"/>
    <mergeCell ref="C56:M56"/>
    <mergeCell ref="N56:P56"/>
    <mergeCell ref="C54:M54"/>
    <mergeCell ref="N54:P54"/>
    <mergeCell ref="A44:P44"/>
    <mergeCell ref="A45:P45"/>
    <mergeCell ref="A46:P46"/>
    <mergeCell ref="A47:P47"/>
    <mergeCell ref="A48:P48"/>
    <mergeCell ref="B30:C30"/>
    <mergeCell ref="E30:M30"/>
    <mergeCell ref="N30:P30"/>
    <mergeCell ref="B32:C32"/>
    <mergeCell ref="E32:M32"/>
    <mergeCell ref="N32:P32"/>
    <mergeCell ref="B31:C31"/>
    <mergeCell ref="E31:M31"/>
    <mergeCell ref="N31:P31"/>
    <mergeCell ref="B41:C41"/>
    <mergeCell ref="B42:C42"/>
    <mergeCell ref="B36:C36"/>
    <mergeCell ref="B37:C37"/>
    <mergeCell ref="B38:C38"/>
    <mergeCell ref="B39:C39"/>
    <mergeCell ref="B40:C40"/>
    <mergeCell ref="E40:M40"/>
    <mergeCell ref="E41:M41"/>
    <mergeCell ref="E42:M42"/>
    <mergeCell ref="N35:P35"/>
    <mergeCell ref="A23:C23"/>
    <mergeCell ref="B24:C24"/>
    <mergeCell ref="B25:C25"/>
    <mergeCell ref="B26:C26"/>
    <mergeCell ref="B27:C27"/>
    <mergeCell ref="B28:C28"/>
    <mergeCell ref="B29:C29"/>
    <mergeCell ref="B33:C33"/>
    <mergeCell ref="B34:C34"/>
    <mergeCell ref="B35:C35"/>
    <mergeCell ref="N34:P34"/>
    <mergeCell ref="N25:P25"/>
    <mergeCell ref="N41:P41"/>
    <mergeCell ref="E36:M36"/>
    <mergeCell ref="N42:P42"/>
    <mergeCell ref="E37:M37"/>
    <mergeCell ref="N29:P29"/>
    <mergeCell ref="N38:P38"/>
    <mergeCell ref="E33:M33"/>
    <mergeCell ref="N39:P39"/>
    <mergeCell ref="E34:M34"/>
    <mergeCell ref="N40:P40"/>
    <mergeCell ref="E35:M35"/>
    <mergeCell ref="N36:P36"/>
    <mergeCell ref="N37:P37"/>
    <mergeCell ref="E29:M29"/>
    <mergeCell ref="E38:M38"/>
    <mergeCell ref="E39:M39"/>
    <mergeCell ref="E24:M24"/>
    <mergeCell ref="N33:P33"/>
    <mergeCell ref="N24:P24"/>
    <mergeCell ref="E25:M25"/>
    <mergeCell ref="E26:M26"/>
    <mergeCell ref="E27:M27"/>
    <mergeCell ref="E28:M28"/>
    <mergeCell ref="N26:P26"/>
    <mergeCell ref="N27:P27"/>
    <mergeCell ref="N28:P28"/>
    <mergeCell ref="N23:P23"/>
    <mergeCell ref="A5:P5"/>
    <mergeCell ref="I6:I7"/>
    <mergeCell ref="M6:M7"/>
    <mergeCell ref="M8:M12"/>
    <mergeCell ref="M13:M17"/>
    <mergeCell ref="M18:M22"/>
    <mergeCell ref="E23:M23"/>
    <mergeCell ref="E6:E7"/>
    <mergeCell ref="A6:A7"/>
    <mergeCell ref="B6:B7"/>
    <mergeCell ref="C6:C7"/>
    <mergeCell ref="L8:L12"/>
    <mergeCell ref="L13:L17"/>
    <mergeCell ref="L18:L22"/>
    <mergeCell ref="A1:K1"/>
    <mergeCell ref="C2:J2"/>
    <mergeCell ref="M2:N2"/>
    <mergeCell ref="C3:J3"/>
    <mergeCell ref="G6:G7"/>
    <mergeCell ref="M3:N3"/>
    <mergeCell ref="A4:P4"/>
    <mergeCell ref="A2:B2"/>
    <mergeCell ref="A3:B3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showGridLines="0" workbookViewId="0">
      <selection sqref="A1:K1"/>
    </sheetView>
  </sheetViews>
  <sheetFormatPr baseColWidth="10" defaultColWidth="8.09765625" defaultRowHeight="15" customHeight="1" x14ac:dyDescent="0.25"/>
  <cols>
    <col min="1" max="1" width="3" style="60" customWidth="1"/>
    <col min="2" max="2" width="31.09765625" style="60" customWidth="1"/>
    <col min="3" max="9" width="3.3984375" style="60" customWidth="1"/>
    <col min="10" max="11" width="2.69921875" style="60" customWidth="1"/>
    <col min="12" max="12" width="12" style="60" customWidth="1"/>
    <col min="13" max="13" width="9.8984375" style="60" customWidth="1"/>
    <col min="14" max="14" width="8.19921875" style="60" customWidth="1"/>
    <col min="15" max="15" width="10.59765625" style="60" customWidth="1"/>
    <col min="16" max="256" width="8.09765625" style="60" customWidth="1"/>
  </cols>
  <sheetData>
    <row r="1" spans="1:15" ht="13.5" customHeight="1" x14ac:dyDescent="0.25">
      <c r="A1" s="155" t="s">
        <v>0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2" t="s">
        <v>1</v>
      </c>
      <c r="M1" s="3"/>
      <c r="N1" s="4">
        <f>'concentrado datos inicial'!D5</f>
        <v>2014</v>
      </c>
      <c r="O1" s="5">
        <f>'concentrado datos inicial'!E5</f>
        <v>2015</v>
      </c>
    </row>
    <row r="2" spans="1:15" ht="13.5" customHeight="1" x14ac:dyDescent="0.25">
      <c r="A2" s="195" t="s">
        <v>2</v>
      </c>
      <c r="B2" s="196"/>
      <c r="C2" s="286" t="str">
        <f>'concentrado datos inicial'!D2</f>
        <v xml:space="preserve">JUAN DE LA BARRERA </v>
      </c>
      <c r="D2" s="287"/>
      <c r="E2" s="287"/>
      <c r="F2" s="287"/>
      <c r="G2" s="287"/>
      <c r="H2" s="287"/>
      <c r="I2" s="287"/>
      <c r="J2" s="288"/>
      <c r="K2" s="6"/>
      <c r="L2" s="187" t="str">
        <f>'concentrado datos inicial'!D3</f>
        <v>C.C.T.       14DPR3824W</v>
      </c>
      <c r="M2" s="188"/>
      <c r="N2" s="7" t="s">
        <v>3</v>
      </c>
      <c r="O2" s="8" t="str">
        <f>'concentrado datos inicial'!A9</f>
        <v>1°B</v>
      </c>
    </row>
    <row r="3" spans="1:15" ht="13.5" customHeight="1" x14ac:dyDescent="0.25">
      <c r="A3" s="197" t="s">
        <v>4</v>
      </c>
      <c r="B3" s="198"/>
      <c r="C3" s="241"/>
      <c r="D3" s="163"/>
      <c r="E3" s="163"/>
      <c r="F3" s="163"/>
      <c r="G3" s="163"/>
      <c r="H3" s="163"/>
      <c r="I3" s="163"/>
      <c r="J3" s="188"/>
      <c r="K3" s="9"/>
      <c r="L3" s="187" t="str">
        <f>'concentrado datos inicial'!D4</f>
        <v>VICTOR SALINAS</v>
      </c>
      <c r="M3" s="188"/>
      <c r="N3" s="10" t="s">
        <v>5</v>
      </c>
      <c r="O3" s="8">
        <f>'concentrado datos inicial'!D9</f>
        <v>0</v>
      </c>
    </row>
    <row r="4" spans="1:15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ht="30.75" customHeight="1" x14ac:dyDescent="0.25">
      <c r="A5" s="293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ht="19.5" customHeight="1" x14ac:dyDescent="0.25">
      <c r="A6" s="218" t="s">
        <v>7</v>
      </c>
      <c r="B6" s="218" t="s">
        <v>8</v>
      </c>
      <c r="C6" s="295" t="s">
        <v>9</v>
      </c>
      <c r="D6" s="51"/>
      <c r="E6" s="289" t="s">
        <v>10</v>
      </c>
      <c r="F6" s="52"/>
      <c r="G6" s="291" t="s">
        <v>11</v>
      </c>
      <c r="H6" s="51"/>
      <c r="I6" s="289" t="s">
        <v>12</v>
      </c>
      <c r="J6" s="53"/>
      <c r="K6" s="12"/>
      <c r="L6" s="218" t="s">
        <v>13</v>
      </c>
      <c r="M6" s="13"/>
      <c r="N6" s="14"/>
      <c r="O6" s="15"/>
    </row>
    <row r="7" spans="1:15" ht="15" customHeight="1" x14ac:dyDescent="0.25">
      <c r="A7" s="219"/>
      <c r="B7" s="219"/>
      <c r="C7" s="292"/>
      <c r="D7" s="54"/>
      <c r="E7" s="290"/>
      <c r="F7" s="54"/>
      <c r="G7" s="292"/>
      <c r="H7" s="54"/>
      <c r="I7" s="290"/>
      <c r="J7" s="55"/>
      <c r="K7" s="17"/>
      <c r="L7" s="219"/>
      <c r="M7" s="18">
        <f>(K8+K11+K14+K17+K20)/5</f>
        <v>0</v>
      </c>
      <c r="N7" s="19">
        <f>(K9+K12+K15+K18+K21)/5</f>
        <v>0</v>
      </c>
      <c r="O7" s="20">
        <f>(K10+K13+K16+K19+K22)/5</f>
        <v>0</v>
      </c>
    </row>
    <row r="8" spans="1:15" ht="23.25" customHeight="1" x14ac:dyDescent="0.25">
      <c r="A8" s="21">
        <v>1</v>
      </c>
      <c r="B8" s="22" t="str">
        <f>'preguntas p evaluar'!B2:B12</f>
        <v>Los alumnos reconocen cual es su postura y de qué forma la puede mejorar.</v>
      </c>
      <c r="C8" s="23"/>
      <c r="D8" s="56">
        <f t="shared" ref="D8:D22" si="0">C8*100/1</f>
        <v>0</v>
      </c>
      <c r="E8" s="25"/>
      <c r="F8" s="56">
        <f t="shared" ref="F8:F22" si="1">E8*90/1</f>
        <v>0</v>
      </c>
      <c r="G8" s="26"/>
      <c r="H8" s="56">
        <f t="shared" ref="H8:H22" si="2">G8*80/1</f>
        <v>0</v>
      </c>
      <c r="I8" s="25"/>
      <c r="J8" s="56">
        <f t="shared" ref="J8:J22" si="3">I8*70/1</f>
        <v>0</v>
      </c>
      <c r="K8" s="27">
        <f t="shared" ref="K8:K22" si="4">D8+F8+H8+J8</f>
        <v>0</v>
      </c>
      <c r="L8" s="296" t="b">
        <f>IF(M7=100,"DESTACADO",IF(M7=90,"SATISFACTORIO",IF(M7=80,"BASICO",IF(M7=70,"SUFICIENTE",IF(M7=60,"INSUFICIENTE",IF(M7=95,"DESTACADO",IF(M7=85,"SATISFACTORIO",IF(M7=75,"BASICO",IF(M7=65,"SUFICIENTE",IF(M7=55,"INSUFICIENTE"))))))))))</f>
        <v>0</v>
      </c>
      <c r="M8" s="28" t="s">
        <v>14</v>
      </c>
      <c r="N8" s="19" t="s">
        <v>15</v>
      </c>
      <c r="O8" s="20" t="s">
        <v>16</v>
      </c>
    </row>
    <row r="9" spans="1:15" ht="28.5" customHeight="1" x14ac:dyDescent="0.25">
      <c r="A9" s="21">
        <v>2</v>
      </c>
      <c r="B9" s="29" t="str">
        <f>'preguntas p evaluar'!B13</f>
        <v>Los alumnos conocen la importancia del ritmo</v>
      </c>
      <c r="C9" s="23"/>
      <c r="D9" s="56">
        <f t="shared" si="0"/>
        <v>0</v>
      </c>
      <c r="E9" s="25"/>
      <c r="F9" s="56">
        <f t="shared" si="1"/>
        <v>0</v>
      </c>
      <c r="G9" s="26"/>
      <c r="H9" s="56">
        <f t="shared" si="2"/>
        <v>0</v>
      </c>
      <c r="I9" s="25"/>
      <c r="J9" s="56">
        <f t="shared" si="3"/>
        <v>0</v>
      </c>
      <c r="K9" s="27">
        <f t="shared" si="4"/>
        <v>0</v>
      </c>
      <c r="L9" s="297"/>
      <c r="M9" s="30"/>
      <c r="N9" s="31"/>
      <c r="O9" s="32"/>
    </row>
    <row r="10" spans="1:15" ht="24.75" customHeight="1" x14ac:dyDescent="0.25">
      <c r="A10" s="21">
        <v>3</v>
      </c>
      <c r="B10" s="29" t="str">
        <f>'preguntas p evaluar'!B14</f>
        <v>Los alumnos identifican las diferencias respecto a sus compañeros y reconocen que responden diferente ente lo mismo</v>
      </c>
      <c r="C10" s="23"/>
      <c r="D10" s="56">
        <f t="shared" si="0"/>
        <v>0</v>
      </c>
      <c r="E10" s="25"/>
      <c r="F10" s="56">
        <f t="shared" si="1"/>
        <v>0</v>
      </c>
      <c r="G10" s="26"/>
      <c r="H10" s="56">
        <f t="shared" si="2"/>
        <v>0</v>
      </c>
      <c r="I10" s="25"/>
      <c r="J10" s="56">
        <f t="shared" si="3"/>
        <v>0</v>
      </c>
      <c r="K10" s="27">
        <f t="shared" si="4"/>
        <v>0</v>
      </c>
      <c r="L10" s="297"/>
      <c r="M10" s="33"/>
      <c r="N10" s="31"/>
      <c r="O10" s="31"/>
    </row>
    <row r="11" spans="1:15" ht="24.75" customHeight="1" x14ac:dyDescent="0.25">
      <c r="A11" s="21">
        <v>4</v>
      </c>
      <c r="B11" s="29" t="str">
        <f>'preguntas p evaluar'!B15</f>
        <v>Los alumnos conocen las acciones en las que se pueden combinar patrones basicos de movimiento (PBM)</v>
      </c>
      <c r="C11" s="23"/>
      <c r="D11" s="56">
        <f t="shared" si="0"/>
        <v>0</v>
      </c>
      <c r="E11" s="25"/>
      <c r="F11" s="56">
        <f t="shared" si="1"/>
        <v>0</v>
      </c>
      <c r="G11" s="26"/>
      <c r="H11" s="56">
        <f t="shared" si="2"/>
        <v>0</v>
      </c>
      <c r="I11" s="25"/>
      <c r="J11" s="56">
        <f t="shared" si="3"/>
        <v>0</v>
      </c>
      <c r="K11" s="27">
        <f t="shared" si="4"/>
        <v>0</v>
      </c>
      <c r="L11" s="297"/>
      <c r="M11" s="33"/>
      <c r="N11" s="31"/>
      <c r="O11" s="31"/>
    </row>
    <row r="12" spans="1:15" ht="24.75" customHeight="1" x14ac:dyDescent="0.25">
      <c r="A12" s="21">
        <v>5</v>
      </c>
      <c r="B12" s="29" t="str">
        <f>'preguntas p evaluar'!B16</f>
        <v>Los alumnos conocen el juego de reglas y la importancia de estas en la vida</v>
      </c>
      <c r="C12" s="23"/>
      <c r="D12" s="56">
        <f t="shared" si="0"/>
        <v>0</v>
      </c>
      <c r="E12" s="25"/>
      <c r="F12" s="56">
        <f t="shared" si="1"/>
        <v>0</v>
      </c>
      <c r="G12" s="26"/>
      <c r="H12" s="56">
        <f t="shared" si="2"/>
        <v>0</v>
      </c>
      <c r="I12" s="25"/>
      <c r="J12" s="56">
        <f t="shared" si="3"/>
        <v>0</v>
      </c>
      <c r="K12" s="27">
        <f t="shared" si="4"/>
        <v>0</v>
      </c>
      <c r="L12" s="298"/>
      <c r="M12" s="33"/>
      <c r="N12" s="31"/>
      <c r="O12" s="31"/>
    </row>
    <row r="13" spans="1:15" ht="24.75" customHeight="1" x14ac:dyDescent="0.25">
      <c r="A13" s="21">
        <v>6</v>
      </c>
      <c r="B13" s="34" t="str">
        <f>'preguntas p evaluar'!C12</f>
        <v>Los alumnos aplican el ritmo en la vidad diaria y en las sesiones para desplazarse de un lugar a otro</v>
      </c>
      <c r="C13" s="23"/>
      <c r="D13" s="56">
        <f t="shared" si="0"/>
        <v>0</v>
      </c>
      <c r="E13" s="25"/>
      <c r="F13" s="56">
        <f t="shared" si="1"/>
        <v>0</v>
      </c>
      <c r="G13" s="26"/>
      <c r="H13" s="56">
        <f t="shared" si="2"/>
        <v>0</v>
      </c>
      <c r="I13" s="25"/>
      <c r="J13" s="56">
        <f t="shared" si="3"/>
        <v>0</v>
      </c>
      <c r="K13" s="27">
        <f t="shared" si="4"/>
        <v>0</v>
      </c>
      <c r="L13" s="299" t="b">
        <f>IF(N7=100,"DESTACADO",IF(N7=90,"SATISFACTORIO",IF(N7=80,"BASICO",IF(N7=70,"SUFICIENTE",IF(N7=60,"INSUFICIENTE",IF(N7=95,"DESTACADO",IF(N7=85,"SATISFACTORIO",IF(N7=75,"BASICO",IF(N7=65,"SUFICIENTE",IF(N7=55,"INSUFICIENTE"))))))))))</f>
        <v>0</v>
      </c>
      <c r="M13" s="33"/>
      <c r="N13" s="31"/>
      <c r="O13" s="31"/>
    </row>
    <row r="14" spans="1:15" ht="29.25" customHeight="1" x14ac:dyDescent="0.25">
      <c r="A14" s="21">
        <v>7</v>
      </c>
      <c r="B14" s="34" t="str">
        <f>'preguntas p evaluar'!C13</f>
        <v>Los alumnos se mueven a diferentes ritmos durante las actividades</v>
      </c>
      <c r="C14" s="23"/>
      <c r="D14" s="56">
        <f t="shared" si="0"/>
        <v>0</v>
      </c>
      <c r="E14" s="25"/>
      <c r="F14" s="56">
        <f t="shared" si="1"/>
        <v>0</v>
      </c>
      <c r="G14" s="26"/>
      <c r="H14" s="56">
        <f t="shared" si="2"/>
        <v>0</v>
      </c>
      <c r="I14" s="25"/>
      <c r="J14" s="56">
        <f t="shared" si="3"/>
        <v>0</v>
      </c>
      <c r="K14" s="27">
        <f t="shared" si="4"/>
        <v>0</v>
      </c>
      <c r="L14" s="300"/>
      <c r="M14" s="33"/>
      <c r="N14" s="31"/>
      <c r="O14" s="31"/>
    </row>
    <row r="15" spans="1:15" ht="24.75" customHeight="1" x14ac:dyDescent="0.25">
      <c r="A15" s="21">
        <v>8</v>
      </c>
      <c r="B15" s="34" t="str">
        <f>'preguntas p evaluar'!C14</f>
        <v>Los alumnos se comunica sin hablar</v>
      </c>
      <c r="C15" s="23"/>
      <c r="D15" s="56">
        <f t="shared" si="0"/>
        <v>0</v>
      </c>
      <c r="E15" s="25"/>
      <c r="F15" s="56">
        <f t="shared" si="1"/>
        <v>0</v>
      </c>
      <c r="G15" s="26"/>
      <c r="H15" s="56">
        <f t="shared" si="2"/>
        <v>0</v>
      </c>
      <c r="I15" s="25"/>
      <c r="J15" s="56">
        <f t="shared" si="3"/>
        <v>0</v>
      </c>
      <c r="K15" s="27">
        <f t="shared" si="4"/>
        <v>0</v>
      </c>
      <c r="L15" s="300"/>
      <c r="M15" s="33"/>
      <c r="N15" s="31"/>
      <c r="O15" s="31"/>
    </row>
    <row r="16" spans="1:15" ht="32.25" customHeight="1" x14ac:dyDescent="0.25">
      <c r="A16" s="21">
        <v>9</v>
      </c>
      <c r="B16" s="35" t="str">
        <f>'preguntas p evaluar'!C15</f>
        <v>Los alumnos ponen en practica los PBM en los juegos y en la vida diaria</v>
      </c>
      <c r="C16" s="23"/>
      <c r="D16" s="56">
        <f t="shared" si="0"/>
        <v>0</v>
      </c>
      <c r="E16" s="25"/>
      <c r="F16" s="56">
        <f t="shared" si="1"/>
        <v>0</v>
      </c>
      <c r="G16" s="26"/>
      <c r="H16" s="56">
        <f t="shared" si="2"/>
        <v>0</v>
      </c>
      <c r="I16" s="25"/>
      <c r="J16" s="56">
        <f t="shared" si="3"/>
        <v>0</v>
      </c>
      <c r="K16" s="27">
        <f t="shared" si="4"/>
        <v>0</v>
      </c>
      <c r="L16" s="300"/>
      <c r="M16" s="33"/>
      <c r="N16" s="31"/>
      <c r="O16" s="31"/>
    </row>
    <row r="17" spans="1:15" ht="24.75" customHeight="1" x14ac:dyDescent="0.25">
      <c r="A17" s="21">
        <v>10</v>
      </c>
      <c r="B17" s="34" t="str">
        <f>'preguntas p evaluar'!C16</f>
        <v>Los alumnos proponen y aplican diferentes variantes en los juegos</v>
      </c>
      <c r="C17" s="23"/>
      <c r="D17" s="56">
        <f t="shared" si="0"/>
        <v>0</v>
      </c>
      <c r="E17" s="25"/>
      <c r="F17" s="56">
        <f t="shared" si="1"/>
        <v>0</v>
      </c>
      <c r="G17" s="26"/>
      <c r="H17" s="56">
        <f t="shared" si="2"/>
        <v>0</v>
      </c>
      <c r="I17" s="25"/>
      <c r="J17" s="56">
        <f t="shared" si="3"/>
        <v>0</v>
      </c>
      <c r="K17" s="27">
        <f t="shared" si="4"/>
        <v>0</v>
      </c>
      <c r="L17" s="301"/>
      <c r="M17" s="33"/>
      <c r="N17" s="31"/>
      <c r="O17" s="31"/>
    </row>
    <row r="18" spans="1:15" ht="24.75" customHeight="1" x14ac:dyDescent="0.25">
      <c r="A18" s="21">
        <v>11</v>
      </c>
      <c r="B18" s="36" t="str">
        <f>'preguntas p evaluar'!D12</f>
        <v>Los alumnos reconocen que con la practica mejoran sus movimientos</v>
      </c>
      <c r="C18" s="23"/>
      <c r="D18" s="56">
        <f t="shared" si="0"/>
        <v>0</v>
      </c>
      <c r="E18" s="25"/>
      <c r="F18" s="56">
        <f t="shared" si="1"/>
        <v>0</v>
      </c>
      <c r="G18" s="26"/>
      <c r="H18" s="56">
        <f t="shared" si="2"/>
        <v>0</v>
      </c>
      <c r="I18" s="25"/>
      <c r="J18" s="56">
        <f t="shared" si="3"/>
        <v>0</v>
      </c>
      <c r="K18" s="27">
        <f t="shared" si="4"/>
        <v>0</v>
      </c>
      <c r="L18" s="302" t="b">
        <f>IF(O7=100,"DESTACADO",IF(O7=90,"SATISFACTORIO",IF(O7=80,"BASICO",IF(O7=70,"SUFICIENTE",IF(O7=60,"INSUFICIENTE",IF(O7=95,"DESTACADO",IF(O7=85,"SATISFACTORIO",IF(O7=75,"BASICO",IF(O7=65,"SUFICIENTE",IF(O7=55,"INSUFICIENTE"))))))))))</f>
        <v>0</v>
      </c>
      <c r="M18" s="33"/>
      <c r="N18" s="31"/>
      <c r="O18" s="31"/>
    </row>
    <row r="19" spans="1:15" ht="24.75" customHeight="1" x14ac:dyDescent="0.25">
      <c r="A19" s="21">
        <v>12</v>
      </c>
      <c r="B19" s="36" t="str">
        <f>'preguntas p evaluar'!D13</f>
        <v>Los alumnos aprenden observando a sus compañeros</v>
      </c>
      <c r="C19" s="23"/>
      <c r="D19" s="56">
        <f t="shared" si="0"/>
        <v>0</v>
      </c>
      <c r="E19" s="25"/>
      <c r="F19" s="56">
        <f t="shared" si="1"/>
        <v>0</v>
      </c>
      <c r="G19" s="26"/>
      <c r="H19" s="56">
        <f t="shared" si="2"/>
        <v>0</v>
      </c>
      <c r="I19" s="25"/>
      <c r="J19" s="56">
        <f t="shared" si="3"/>
        <v>0</v>
      </c>
      <c r="K19" s="27">
        <f t="shared" si="4"/>
        <v>0</v>
      </c>
      <c r="L19" s="303"/>
      <c r="M19" s="33"/>
      <c r="N19" s="31"/>
      <c r="O19" s="31"/>
    </row>
    <row r="20" spans="1:15" ht="27" customHeight="1" x14ac:dyDescent="0.25">
      <c r="A20" s="21">
        <v>13</v>
      </c>
      <c r="B20" s="36" t="str">
        <f>'preguntas p evaluar'!D14</f>
        <v xml:space="preserve">El alumno reconocen y comparten las posibildades de expresarse a traves del movimiento </v>
      </c>
      <c r="C20" s="23"/>
      <c r="D20" s="56">
        <f t="shared" si="0"/>
        <v>0</v>
      </c>
      <c r="E20" s="25"/>
      <c r="F20" s="56">
        <f t="shared" si="1"/>
        <v>0</v>
      </c>
      <c r="G20" s="26"/>
      <c r="H20" s="56">
        <f t="shared" si="2"/>
        <v>0</v>
      </c>
      <c r="I20" s="25"/>
      <c r="J20" s="56">
        <f t="shared" si="3"/>
        <v>0</v>
      </c>
      <c r="K20" s="27">
        <f t="shared" si="4"/>
        <v>0</v>
      </c>
      <c r="L20" s="303"/>
      <c r="M20" s="33"/>
      <c r="N20" s="31"/>
      <c r="O20" s="31"/>
    </row>
    <row r="21" spans="1:15" ht="24.75" customHeight="1" x14ac:dyDescent="0.25">
      <c r="A21" s="21">
        <v>14</v>
      </c>
      <c r="B21" s="36" t="str">
        <f>'preguntas p evaluar'!D15</f>
        <v>Los alumnos se dan cuenta de cómo contribuye al trabajo en equipo</v>
      </c>
      <c r="C21" s="23"/>
      <c r="D21" s="56">
        <f t="shared" si="0"/>
        <v>0</v>
      </c>
      <c r="E21" s="25"/>
      <c r="F21" s="56">
        <f t="shared" si="1"/>
        <v>0</v>
      </c>
      <c r="G21" s="26"/>
      <c r="H21" s="56">
        <f t="shared" si="2"/>
        <v>0</v>
      </c>
      <c r="I21" s="25"/>
      <c r="J21" s="56">
        <f t="shared" si="3"/>
        <v>0</v>
      </c>
      <c r="K21" s="27">
        <f t="shared" si="4"/>
        <v>0</v>
      </c>
      <c r="L21" s="303"/>
      <c r="M21" s="33"/>
      <c r="N21" s="31"/>
      <c r="O21" s="31"/>
    </row>
    <row r="22" spans="1:15" ht="26.25" customHeight="1" x14ac:dyDescent="0.25">
      <c r="A22" s="21">
        <v>15</v>
      </c>
      <c r="B22" s="36" t="str">
        <f>'preguntas p evaluar'!D16</f>
        <v>Los alumnos reconocen y valoran que respetar las reglas es respetar a los demas</v>
      </c>
      <c r="C22" s="37"/>
      <c r="D22" s="57">
        <f t="shared" si="0"/>
        <v>0</v>
      </c>
      <c r="E22" s="38"/>
      <c r="F22" s="57">
        <f t="shared" si="1"/>
        <v>0</v>
      </c>
      <c r="G22" s="39"/>
      <c r="H22" s="57">
        <f t="shared" si="2"/>
        <v>0</v>
      </c>
      <c r="I22" s="38"/>
      <c r="J22" s="57">
        <f t="shared" si="3"/>
        <v>0</v>
      </c>
      <c r="K22" s="27">
        <f t="shared" si="4"/>
        <v>0</v>
      </c>
      <c r="L22" s="304"/>
      <c r="M22" s="40"/>
      <c r="N22" s="3"/>
      <c r="O22" s="3"/>
    </row>
    <row r="23" spans="1:15" ht="13.5" customHeight="1" x14ac:dyDescent="0.25">
      <c r="A23" s="305" t="s">
        <v>17</v>
      </c>
      <c r="B23" s="306"/>
      <c r="C23" s="307"/>
      <c r="D23" s="58"/>
      <c r="E23" s="308" t="s">
        <v>18</v>
      </c>
      <c r="F23" s="309"/>
      <c r="G23" s="309"/>
      <c r="H23" s="309"/>
      <c r="I23" s="309"/>
      <c r="J23" s="309"/>
      <c r="K23" s="163"/>
      <c r="L23" s="188"/>
      <c r="M23" s="152" t="s">
        <v>19</v>
      </c>
      <c r="N23" s="153"/>
      <c r="O23" s="154"/>
    </row>
    <row r="24" spans="1:15" ht="13.5" customHeight="1" x14ac:dyDescent="0.25">
      <c r="A24" s="21">
        <v>1</v>
      </c>
      <c r="B24" s="241"/>
      <c r="C24" s="188"/>
      <c r="D24" s="12"/>
      <c r="E24" s="241"/>
      <c r="F24" s="163"/>
      <c r="G24" s="163"/>
      <c r="H24" s="163"/>
      <c r="I24" s="163"/>
      <c r="J24" s="163"/>
      <c r="K24" s="163"/>
      <c r="L24" s="188"/>
      <c r="M24" s="241"/>
      <c r="N24" s="163"/>
      <c r="O24" s="188"/>
    </row>
    <row r="25" spans="1:15" ht="13.5" customHeight="1" x14ac:dyDescent="0.25">
      <c r="A25" s="42">
        <v>2</v>
      </c>
      <c r="B25" s="246"/>
      <c r="C25" s="248"/>
      <c r="D25" s="59"/>
      <c r="E25" s="246"/>
      <c r="F25" s="247"/>
      <c r="G25" s="247"/>
      <c r="H25" s="247"/>
      <c r="I25" s="247"/>
      <c r="J25" s="247"/>
      <c r="K25" s="247"/>
      <c r="L25" s="248"/>
      <c r="M25" s="246"/>
      <c r="N25" s="247"/>
      <c r="O25" s="248"/>
    </row>
    <row r="26" spans="1:15" ht="13.5" customHeight="1" x14ac:dyDescent="0.25">
      <c r="A26" s="21">
        <v>3</v>
      </c>
      <c r="B26" s="241"/>
      <c r="C26" s="188"/>
      <c r="D26" s="12"/>
      <c r="E26" s="241"/>
      <c r="F26" s="163"/>
      <c r="G26" s="163"/>
      <c r="H26" s="163"/>
      <c r="I26" s="163"/>
      <c r="J26" s="163"/>
      <c r="K26" s="163"/>
      <c r="L26" s="188"/>
      <c r="M26" s="241"/>
      <c r="N26" s="163"/>
      <c r="O26" s="188"/>
    </row>
    <row r="27" spans="1:15" ht="13.5" customHeight="1" x14ac:dyDescent="0.25">
      <c r="A27" s="42">
        <v>4</v>
      </c>
      <c r="B27" s="246"/>
      <c r="C27" s="248"/>
      <c r="D27" s="59"/>
      <c r="E27" s="246"/>
      <c r="F27" s="247"/>
      <c r="G27" s="247"/>
      <c r="H27" s="247"/>
      <c r="I27" s="247"/>
      <c r="J27" s="247"/>
      <c r="K27" s="247"/>
      <c r="L27" s="248"/>
      <c r="M27" s="246"/>
      <c r="N27" s="247"/>
      <c r="O27" s="248"/>
    </row>
    <row r="28" spans="1:15" ht="13.5" customHeight="1" x14ac:dyDescent="0.25">
      <c r="A28" s="21">
        <v>5</v>
      </c>
      <c r="B28" s="241"/>
      <c r="C28" s="188"/>
      <c r="D28" s="12"/>
      <c r="E28" s="241"/>
      <c r="F28" s="163"/>
      <c r="G28" s="163"/>
      <c r="H28" s="163"/>
      <c r="I28" s="163"/>
      <c r="J28" s="163"/>
      <c r="K28" s="163"/>
      <c r="L28" s="188"/>
      <c r="M28" s="241"/>
      <c r="N28" s="163"/>
      <c r="O28" s="188"/>
    </row>
    <row r="29" spans="1:15" ht="13.5" customHeight="1" x14ac:dyDescent="0.25">
      <c r="A29" s="42">
        <v>6</v>
      </c>
      <c r="B29" s="246"/>
      <c r="C29" s="248"/>
      <c r="D29" s="59"/>
      <c r="E29" s="246"/>
      <c r="F29" s="247"/>
      <c r="G29" s="247"/>
      <c r="H29" s="247"/>
      <c r="I29" s="247"/>
      <c r="J29" s="247"/>
      <c r="K29" s="247"/>
      <c r="L29" s="248"/>
      <c r="M29" s="246"/>
      <c r="N29" s="247"/>
      <c r="O29" s="248"/>
    </row>
    <row r="30" spans="1:15" ht="13.5" customHeight="1" x14ac:dyDescent="0.25">
      <c r="A30" s="21">
        <v>7</v>
      </c>
      <c r="B30" s="241"/>
      <c r="C30" s="188"/>
      <c r="D30" s="12"/>
      <c r="E30" s="241"/>
      <c r="F30" s="163"/>
      <c r="G30" s="163"/>
      <c r="H30" s="163"/>
      <c r="I30" s="163"/>
      <c r="J30" s="163"/>
      <c r="K30" s="163"/>
      <c r="L30" s="188"/>
      <c r="M30" s="241"/>
      <c r="N30" s="163"/>
      <c r="O30" s="188"/>
    </row>
    <row r="31" spans="1:15" ht="13.5" customHeight="1" x14ac:dyDescent="0.25">
      <c r="A31" s="42">
        <v>8</v>
      </c>
      <c r="B31" s="246"/>
      <c r="C31" s="248"/>
      <c r="D31" s="59"/>
      <c r="E31" s="246"/>
      <c r="F31" s="247"/>
      <c r="G31" s="247"/>
      <c r="H31" s="247"/>
      <c r="I31" s="247"/>
      <c r="J31" s="247"/>
      <c r="K31" s="247"/>
      <c r="L31" s="248"/>
      <c r="M31" s="246"/>
      <c r="N31" s="247"/>
      <c r="O31" s="248"/>
    </row>
    <row r="32" spans="1:15" ht="15" customHeight="1" x14ac:dyDescent="0.25">
      <c r="A32" s="21">
        <v>9</v>
      </c>
      <c r="B32" s="241"/>
      <c r="C32" s="188"/>
      <c r="D32" s="12"/>
      <c r="E32" s="241"/>
      <c r="F32" s="163"/>
      <c r="G32" s="163"/>
      <c r="H32" s="163"/>
      <c r="I32" s="163"/>
      <c r="J32" s="163"/>
      <c r="K32" s="163"/>
      <c r="L32" s="188"/>
      <c r="M32" s="241"/>
      <c r="N32" s="163"/>
      <c r="O32" s="188"/>
    </row>
    <row r="33" spans="1:15" ht="15" customHeight="1" x14ac:dyDescent="0.25">
      <c r="A33" s="42">
        <v>10</v>
      </c>
      <c r="B33" s="246"/>
      <c r="C33" s="248"/>
      <c r="D33" s="59"/>
      <c r="E33" s="246"/>
      <c r="F33" s="247"/>
      <c r="G33" s="247"/>
      <c r="H33" s="247"/>
      <c r="I33" s="247"/>
      <c r="J33" s="247"/>
      <c r="K33" s="247"/>
      <c r="L33" s="248"/>
      <c r="M33" s="246"/>
      <c r="N33" s="247"/>
      <c r="O33" s="248"/>
    </row>
    <row r="34" spans="1:15" ht="15" customHeight="1" x14ac:dyDescent="0.25">
      <c r="A34" s="21">
        <v>11</v>
      </c>
      <c r="B34" s="241"/>
      <c r="C34" s="188"/>
      <c r="D34" s="12"/>
      <c r="E34" s="241"/>
      <c r="F34" s="163"/>
      <c r="G34" s="163"/>
      <c r="H34" s="163"/>
      <c r="I34" s="163"/>
      <c r="J34" s="163"/>
      <c r="K34" s="163"/>
      <c r="L34" s="188"/>
      <c r="M34" s="241"/>
      <c r="N34" s="163"/>
      <c r="O34" s="188"/>
    </row>
    <row r="35" spans="1:15" ht="15" customHeight="1" x14ac:dyDescent="0.25">
      <c r="A35" s="42">
        <v>12</v>
      </c>
      <c r="B35" s="246"/>
      <c r="C35" s="248"/>
      <c r="D35" s="59"/>
      <c r="E35" s="246"/>
      <c r="F35" s="247"/>
      <c r="G35" s="247"/>
      <c r="H35" s="247"/>
      <c r="I35" s="247"/>
      <c r="J35" s="247"/>
      <c r="K35" s="247"/>
      <c r="L35" s="248"/>
      <c r="M35" s="246"/>
      <c r="N35" s="247"/>
      <c r="O35" s="248"/>
    </row>
    <row r="36" spans="1:15" ht="15" customHeight="1" x14ac:dyDescent="0.25">
      <c r="A36" s="21">
        <v>13</v>
      </c>
      <c r="B36" s="241"/>
      <c r="C36" s="188"/>
      <c r="D36" s="12"/>
      <c r="E36" s="241"/>
      <c r="F36" s="163"/>
      <c r="G36" s="163"/>
      <c r="H36" s="163"/>
      <c r="I36" s="163"/>
      <c r="J36" s="163"/>
      <c r="K36" s="163"/>
      <c r="L36" s="188"/>
      <c r="M36" s="241"/>
      <c r="N36" s="163"/>
      <c r="O36" s="188"/>
    </row>
    <row r="37" spans="1:15" ht="15" customHeight="1" x14ac:dyDescent="0.25">
      <c r="A37" s="42">
        <v>14</v>
      </c>
      <c r="B37" s="246"/>
      <c r="C37" s="248"/>
      <c r="D37" s="59"/>
      <c r="E37" s="246"/>
      <c r="F37" s="247"/>
      <c r="G37" s="247"/>
      <c r="H37" s="247"/>
      <c r="I37" s="247"/>
      <c r="J37" s="247"/>
      <c r="K37" s="247"/>
      <c r="L37" s="248"/>
      <c r="M37" s="246"/>
      <c r="N37" s="247"/>
      <c r="O37" s="248"/>
    </row>
    <row r="38" spans="1:15" ht="15" customHeight="1" x14ac:dyDescent="0.25">
      <c r="A38" s="21">
        <v>15</v>
      </c>
      <c r="B38" s="241"/>
      <c r="C38" s="188"/>
      <c r="D38" s="12"/>
      <c r="E38" s="241"/>
      <c r="F38" s="163"/>
      <c r="G38" s="163"/>
      <c r="H38" s="163"/>
      <c r="I38" s="163"/>
      <c r="J38" s="163"/>
      <c r="K38" s="163"/>
      <c r="L38" s="188"/>
      <c r="M38" s="241"/>
      <c r="N38" s="163"/>
      <c r="O38" s="188"/>
    </row>
    <row r="39" spans="1:15" ht="15" customHeight="1" x14ac:dyDescent="0.25">
      <c r="A39" s="42">
        <v>16</v>
      </c>
      <c r="B39" s="246"/>
      <c r="C39" s="248"/>
      <c r="D39" s="59"/>
      <c r="E39" s="246"/>
      <c r="F39" s="247"/>
      <c r="G39" s="247"/>
      <c r="H39" s="247"/>
      <c r="I39" s="247"/>
      <c r="J39" s="247"/>
      <c r="K39" s="247"/>
      <c r="L39" s="248"/>
      <c r="M39" s="246"/>
      <c r="N39" s="247"/>
      <c r="O39" s="248"/>
    </row>
    <row r="40" spans="1:15" ht="15" customHeight="1" x14ac:dyDescent="0.25">
      <c r="A40" s="44"/>
      <c r="B40" s="14"/>
      <c r="C40" s="14"/>
      <c r="D40" s="14"/>
      <c r="E40" s="46"/>
      <c r="F40" s="48"/>
      <c r="G40" s="14"/>
      <c r="H40" s="48"/>
      <c r="I40" s="48"/>
      <c r="J40" s="48"/>
      <c r="K40" s="48"/>
      <c r="L40" s="48"/>
      <c r="M40" s="48"/>
      <c r="N40" s="48"/>
      <c r="O40" s="48"/>
    </row>
    <row r="41" spans="1:15" ht="17.100000000000001" customHeight="1" x14ac:dyDescent="0.25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17.100000000000001" customHeight="1" x14ac:dyDescent="0.2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ht="17.100000000000001" customHeight="1" x14ac:dyDescent="0.2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ht="17.100000000000001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ht="17.100000000000001" customHeight="1" x14ac:dyDescent="0.2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ht="17.100000000000001" customHeight="1" x14ac:dyDescent="0.2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ht="17.100000000000001" customHeight="1" x14ac:dyDescent="0.25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ht="17.100000000000001" customHeight="1" x14ac:dyDescent="0.2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t="17.100000000000001" customHeight="1" x14ac:dyDescent="0.2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t="17.100000000000001" customHeight="1" x14ac:dyDescent="0.2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17.100000000000001" customHeight="1" x14ac:dyDescent="0.2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t="17.100000000000001" customHeight="1" x14ac:dyDescent="0.25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ht="17.100000000000001" customHeight="1" x14ac:dyDescent="0.25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ht="17.100000000000001" customHeight="1" x14ac:dyDescent="0.25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17.100000000000001" customHeight="1" x14ac:dyDescent="0.25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ht="17.100000000000001" customHeight="1" x14ac:dyDescent="0.25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ht="15" customHeight="1" x14ac:dyDescent="0.25">
      <c r="A57" s="49"/>
      <c r="B57" s="50"/>
      <c r="C57" s="155" t="s">
        <v>20</v>
      </c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</row>
  </sheetData>
  <mergeCells count="71">
    <mergeCell ref="C57:O57"/>
    <mergeCell ref="B38:C38"/>
    <mergeCell ref="E38:L38"/>
    <mergeCell ref="B39:C39"/>
    <mergeCell ref="E39:L39"/>
    <mergeCell ref="M39:O39"/>
    <mergeCell ref="M38:O38"/>
    <mergeCell ref="B37:C37"/>
    <mergeCell ref="E37:L37"/>
    <mergeCell ref="M37:O37"/>
    <mergeCell ref="B32:C32"/>
    <mergeCell ref="E32:L32"/>
    <mergeCell ref="B33:C33"/>
    <mergeCell ref="E33:L33"/>
    <mergeCell ref="M35:O35"/>
    <mergeCell ref="B34:C34"/>
    <mergeCell ref="E34:L34"/>
    <mergeCell ref="B35:C35"/>
    <mergeCell ref="E35:L35"/>
    <mergeCell ref="B36:C36"/>
    <mergeCell ref="E36:L36"/>
    <mergeCell ref="M36:O36"/>
    <mergeCell ref="M27:O27"/>
    <mergeCell ref="B28:C28"/>
    <mergeCell ref="E28:L28"/>
    <mergeCell ref="M34:O34"/>
    <mergeCell ref="M28:O28"/>
    <mergeCell ref="B29:C29"/>
    <mergeCell ref="E29:L29"/>
    <mergeCell ref="B30:C30"/>
    <mergeCell ref="E30:L30"/>
    <mergeCell ref="B31:C31"/>
    <mergeCell ref="E31:L31"/>
    <mergeCell ref="M33:O33"/>
    <mergeCell ref="E26:L26"/>
    <mergeCell ref="M32:O32"/>
    <mergeCell ref="E23:L23"/>
    <mergeCell ref="M29:O29"/>
    <mergeCell ref="B24:C24"/>
    <mergeCell ref="E24:L24"/>
    <mergeCell ref="M30:O30"/>
    <mergeCell ref="M24:O24"/>
    <mergeCell ref="B25:C25"/>
    <mergeCell ref="E25:L25"/>
    <mergeCell ref="M31:O31"/>
    <mergeCell ref="M25:O25"/>
    <mergeCell ref="B26:C26"/>
    <mergeCell ref="M26:O26"/>
    <mergeCell ref="B27:C27"/>
    <mergeCell ref="E27:L27"/>
    <mergeCell ref="E6:E7"/>
    <mergeCell ref="C3:J3"/>
    <mergeCell ref="G6:G7"/>
    <mergeCell ref="L3:M3"/>
    <mergeCell ref="M23:O23"/>
    <mergeCell ref="A4:O4"/>
    <mergeCell ref="A5:O5"/>
    <mergeCell ref="A6:A7"/>
    <mergeCell ref="B6:B7"/>
    <mergeCell ref="C6:C7"/>
    <mergeCell ref="I6:I7"/>
    <mergeCell ref="L6:L7"/>
    <mergeCell ref="L8:L12"/>
    <mergeCell ref="L13:L17"/>
    <mergeCell ref="L18:L22"/>
    <mergeCell ref="A23:C23"/>
    <mergeCell ref="A1:K1"/>
    <mergeCell ref="A2:B2"/>
    <mergeCell ref="C2:J2"/>
    <mergeCell ref="L2:M2"/>
    <mergeCell ref="A3:B3"/>
  </mergeCells>
  <pageMargins left="0.75" right="0.75" top="1" bottom="1" header="0.5" footer="0.5"/>
  <pageSetup orientation="landscape"/>
  <headerFooter>
    <oddFooter>&amp;L&amp;"Helvetica,Regular"&amp;12&amp;K000000	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showGridLines="0" workbookViewId="0">
      <selection sqref="A1:K1"/>
    </sheetView>
  </sheetViews>
  <sheetFormatPr baseColWidth="10" defaultColWidth="8.09765625" defaultRowHeight="15" customHeight="1" x14ac:dyDescent="0.25"/>
  <cols>
    <col min="1" max="1" width="3" style="61" customWidth="1"/>
    <col min="2" max="2" width="31.09765625" style="61" customWidth="1"/>
    <col min="3" max="3" width="3.3984375" style="61" customWidth="1"/>
    <col min="4" max="4" width="1.3984375" style="61" customWidth="1"/>
    <col min="5" max="5" width="3.3984375" style="61" customWidth="1"/>
    <col min="6" max="6" width="1.3984375" style="61" customWidth="1"/>
    <col min="7" max="7" width="3.3984375" style="61" customWidth="1"/>
    <col min="8" max="8" width="1.3984375" style="61" customWidth="1"/>
    <col min="9" max="9" width="3.3984375" style="61" customWidth="1"/>
    <col min="10" max="11" width="1.3984375" style="61" customWidth="1"/>
    <col min="12" max="12" width="12" style="61" customWidth="1"/>
    <col min="13" max="13" width="9.8984375" style="61" customWidth="1"/>
    <col min="14" max="14" width="8.19921875" style="61" customWidth="1"/>
    <col min="15" max="15" width="10.59765625" style="61" customWidth="1"/>
    <col min="16" max="256" width="8.09765625" style="61" customWidth="1"/>
  </cols>
  <sheetData>
    <row r="1" spans="1:15" ht="13.5" customHeight="1" x14ac:dyDescent="0.25">
      <c r="A1" s="155" t="s">
        <v>0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2" t="s">
        <v>1</v>
      </c>
      <c r="M1" s="3"/>
      <c r="N1" s="4">
        <f>'concentrado datos inicial'!D5</f>
        <v>2014</v>
      </c>
      <c r="O1" s="5">
        <f>'concentrado datos inicial'!E5</f>
        <v>2015</v>
      </c>
    </row>
    <row r="2" spans="1:15" ht="13.5" customHeight="1" x14ac:dyDescent="0.25">
      <c r="A2" s="195" t="s">
        <v>2</v>
      </c>
      <c r="B2" s="196"/>
      <c r="C2" s="286" t="str">
        <f>'concentrado datos inicial'!D2</f>
        <v xml:space="preserve">JUAN DE LA BARRERA </v>
      </c>
      <c r="D2" s="287"/>
      <c r="E2" s="287"/>
      <c r="F2" s="287"/>
      <c r="G2" s="287"/>
      <c r="H2" s="287"/>
      <c r="I2" s="287"/>
      <c r="J2" s="288"/>
      <c r="K2" s="6"/>
      <c r="L2" s="187" t="str">
        <f>'concentrado datos inicial'!D3</f>
        <v>C.C.T.       14DPR3824W</v>
      </c>
      <c r="M2" s="188"/>
      <c r="N2" s="7" t="s">
        <v>3</v>
      </c>
      <c r="O2" s="8" t="str">
        <f>'concentrado datos inicial'!A9</f>
        <v>1°B</v>
      </c>
    </row>
    <row r="3" spans="1:15" ht="13.5" customHeight="1" x14ac:dyDescent="0.25">
      <c r="A3" s="197" t="s">
        <v>4</v>
      </c>
      <c r="B3" s="198"/>
      <c r="C3" s="241"/>
      <c r="D3" s="163"/>
      <c r="E3" s="163"/>
      <c r="F3" s="163"/>
      <c r="G3" s="163"/>
      <c r="H3" s="163"/>
      <c r="I3" s="163"/>
      <c r="J3" s="188"/>
      <c r="K3" s="9"/>
      <c r="L3" s="187" t="str">
        <f>'concentrado datos inicial'!D4</f>
        <v>VICTOR SALINAS</v>
      </c>
      <c r="M3" s="188"/>
      <c r="N3" s="10" t="s">
        <v>5</v>
      </c>
      <c r="O3" s="8">
        <f>'concentrado datos inicial'!D9</f>
        <v>0</v>
      </c>
    </row>
    <row r="4" spans="1:15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ht="30.75" customHeight="1" x14ac:dyDescent="0.25">
      <c r="A5" s="293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ht="19.5" customHeight="1" x14ac:dyDescent="0.25">
      <c r="A6" s="218" t="s">
        <v>7</v>
      </c>
      <c r="B6" s="218" t="s">
        <v>8</v>
      </c>
      <c r="C6" s="295" t="s">
        <v>9</v>
      </c>
      <c r="D6" s="51"/>
      <c r="E6" s="289" t="s">
        <v>10</v>
      </c>
      <c r="F6" s="52"/>
      <c r="G6" s="291" t="s">
        <v>11</v>
      </c>
      <c r="H6" s="51"/>
      <c r="I6" s="289" t="s">
        <v>12</v>
      </c>
      <c r="J6" s="53"/>
      <c r="K6" s="12"/>
      <c r="L6" s="218" t="s">
        <v>13</v>
      </c>
      <c r="M6" s="13"/>
      <c r="N6" s="14"/>
      <c r="O6" s="15"/>
    </row>
    <row r="7" spans="1:15" ht="15" customHeight="1" x14ac:dyDescent="0.25">
      <c r="A7" s="219"/>
      <c r="B7" s="219"/>
      <c r="C7" s="292"/>
      <c r="D7" s="54"/>
      <c r="E7" s="290"/>
      <c r="F7" s="54"/>
      <c r="G7" s="292"/>
      <c r="H7" s="54"/>
      <c r="I7" s="290"/>
      <c r="J7" s="55"/>
      <c r="K7" s="17"/>
      <c r="L7" s="219"/>
      <c r="M7" s="18">
        <f>(K8+K11+K14+K17+K20)/5</f>
        <v>78</v>
      </c>
      <c r="N7" s="19">
        <f>(K9+K12+K15+K18+K21)/5</f>
        <v>80</v>
      </c>
      <c r="O7" s="20">
        <f>(K10+K13+K16+K19+K22)/5</f>
        <v>90</v>
      </c>
    </row>
    <row r="8" spans="1:15" ht="23.25" customHeight="1" x14ac:dyDescent="0.25">
      <c r="A8" s="21">
        <v>1</v>
      </c>
      <c r="B8" s="22" t="str">
        <f>'preguntas p evaluar'!B2:B17</f>
        <v>Los alumnos reconocen cual es su postura y de qué forma la puede mejorar.</v>
      </c>
      <c r="C8" s="23"/>
      <c r="D8" s="56">
        <f t="shared" ref="D8:D22" si="0">C8*100/1</f>
        <v>0</v>
      </c>
      <c r="E8" s="25"/>
      <c r="F8" s="56">
        <f t="shared" ref="F8:F22" si="1">E8*90/1</f>
        <v>0</v>
      </c>
      <c r="G8" s="26"/>
      <c r="H8" s="56">
        <f t="shared" ref="H8:H22" si="2">G8*80/1</f>
        <v>0</v>
      </c>
      <c r="I8" s="25">
        <v>1</v>
      </c>
      <c r="J8" s="56">
        <f t="shared" ref="J8:J22" si="3">I8*70/1</f>
        <v>70</v>
      </c>
      <c r="K8" s="27">
        <f t="shared" ref="K8:K22" si="4">D8+F8+H8+J8</f>
        <v>70</v>
      </c>
      <c r="L8" s="296" t="b">
        <f>IF(M7=100,"DESTACADO",IF(M7=90,"SATISFACTORIO",IF(M7=80,"BASICO",IF(M7=70,"SUFICIENTE",IF(M7=60,"INSUFICIENTE",IF(M7=95,"DESTACADO",IF(M7=85,"SATISFACTORIO",IF(M7=75,"BASICO",IF(M7=65,"SUFICIENTE",IF(M7=55,"INSUFICIENTE"))))))))))</f>
        <v>0</v>
      </c>
      <c r="M8" s="28" t="s">
        <v>14</v>
      </c>
      <c r="N8" s="19" t="s">
        <v>15</v>
      </c>
      <c r="O8" s="20" t="s">
        <v>16</v>
      </c>
    </row>
    <row r="9" spans="1:15" ht="28.5" customHeight="1" x14ac:dyDescent="0.25">
      <c r="A9" s="21">
        <v>2</v>
      </c>
      <c r="B9" s="29" t="str">
        <f>'preguntas p evaluar'!B18</f>
        <v>Los alumnos saben que es y como se utiliza una estrategia</v>
      </c>
      <c r="C9" s="23"/>
      <c r="D9" s="56">
        <f t="shared" si="0"/>
        <v>0</v>
      </c>
      <c r="E9" s="25"/>
      <c r="F9" s="56">
        <f t="shared" si="1"/>
        <v>0</v>
      </c>
      <c r="G9" s="26">
        <v>1</v>
      </c>
      <c r="H9" s="56">
        <f t="shared" si="2"/>
        <v>80</v>
      </c>
      <c r="I9" s="25"/>
      <c r="J9" s="56">
        <f t="shared" si="3"/>
        <v>0</v>
      </c>
      <c r="K9" s="27">
        <f t="shared" si="4"/>
        <v>80</v>
      </c>
      <c r="L9" s="297"/>
      <c r="M9" s="30"/>
      <c r="N9" s="31"/>
      <c r="O9" s="32"/>
    </row>
    <row r="10" spans="1:15" ht="24.75" customHeight="1" x14ac:dyDescent="0.25">
      <c r="A10" s="21">
        <v>3</v>
      </c>
      <c r="B10" s="29" t="str">
        <f>'preguntas p evaluar'!B19</f>
        <v>Los alumnos saben que es  y para que sirve el equilibrio</v>
      </c>
      <c r="C10" s="23"/>
      <c r="D10" s="56">
        <f t="shared" si="0"/>
        <v>0</v>
      </c>
      <c r="E10" s="25">
        <v>1</v>
      </c>
      <c r="F10" s="56">
        <f t="shared" si="1"/>
        <v>90</v>
      </c>
      <c r="G10" s="26"/>
      <c r="H10" s="56">
        <f t="shared" si="2"/>
        <v>0</v>
      </c>
      <c r="I10" s="25"/>
      <c r="J10" s="56">
        <f t="shared" si="3"/>
        <v>0</v>
      </c>
      <c r="K10" s="27">
        <f t="shared" si="4"/>
        <v>90</v>
      </c>
      <c r="L10" s="297"/>
      <c r="M10" s="33"/>
      <c r="N10" s="31"/>
      <c r="O10" s="31"/>
    </row>
    <row r="11" spans="1:15" ht="24.75" customHeight="1" x14ac:dyDescent="0.25">
      <c r="A11" s="21">
        <v>4</v>
      </c>
      <c r="B11" s="29" t="str">
        <f>'preguntas p evaluar'!B20</f>
        <v>Los alumnos proponen variantes de cooperacion en un juego</v>
      </c>
      <c r="C11" s="23"/>
      <c r="D11" s="56">
        <f t="shared" si="0"/>
        <v>0</v>
      </c>
      <c r="E11" s="25"/>
      <c r="F11" s="56">
        <f t="shared" si="1"/>
        <v>0</v>
      </c>
      <c r="G11" s="26"/>
      <c r="H11" s="56">
        <f t="shared" si="2"/>
        <v>0</v>
      </c>
      <c r="I11" s="25">
        <v>1</v>
      </c>
      <c r="J11" s="56">
        <f t="shared" si="3"/>
        <v>70</v>
      </c>
      <c r="K11" s="27">
        <f t="shared" si="4"/>
        <v>70</v>
      </c>
      <c r="L11" s="297"/>
      <c r="M11" s="33"/>
      <c r="N11" s="31"/>
      <c r="O11" s="31"/>
    </row>
    <row r="12" spans="1:15" ht="24.75" customHeight="1" x14ac:dyDescent="0.25">
      <c r="A12" s="21">
        <v>5</v>
      </c>
      <c r="B12" s="29" t="str">
        <f>'preguntas p evaluar'!B21</f>
        <v>Los alumnos reconocen diferencias entre los juegos de su region y los diferentes tipos de juego</v>
      </c>
      <c r="C12" s="23"/>
      <c r="D12" s="56">
        <f t="shared" si="0"/>
        <v>0</v>
      </c>
      <c r="E12" s="25"/>
      <c r="F12" s="56">
        <f t="shared" si="1"/>
        <v>0</v>
      </c>
      <c r="G12" s="26"/>
      <c r="H12" s="56">
        <f t="shared" si="2"/>
        <v>0</v>
      </c>
      <c r="I12" s="25">
        <v>1</v>
      </c>
      <c r="J12" s="56">
        <f t="shared" si="3"/>
        <v>70</v>
      </c>
      <c r="K12" s="27">
        <f t="shared" si="4"/>
        <v>70</v>
      </c>
      <c r="L12" s="298"/>
      <c r="M12" s="33"/>
      <c r="N12" s="31"/>
      <c r="O12" s="31"/>
    </row>
    <row r="13" spans="1:15" ht="24.75" customHeight="1" x14ac:dyDescent="0.25">
      <c r="A13" s="21">
        <v>6</v>
      </c>
      <c r="B13" s="34" t="str">
        <f>'preguntas p evaluar'!C17</f>
        <v>Los alumnos mejoran su equilibrio al saltar y manipular objetos</v>
      </c>
      <c r="C13" s="23">
        <v>1</v>
      </c>
      <c r="D13" s="56">
        <f t="shared" si="0"/>
        <v>100</v>
      </c>
      <c r="E13" s="25"/>
      <c r="F13" s="56">
        <f t="shared" si="1"/>
        <v>0</v>
      </c>
      <c r="G13" s="26"/>
      <c r="H13" s="56">
        <f t="shared" si="2"/>
        <v>0</v>
      </c>
      <c r="I13" s="25"/>
      <c r="J13" s="56">
        <f t="shared" si="3"/>
        <v>0</v>
      </c>
      <c r="K13" s="27">
        <f t="shared" si="4"/>
        <v>100</v>
      </c>
      <c r="L13" s="310" t="str">
        <f>IF(N7=100,"DESTACADO",IF(N7=90,"SATISFACTORIO",IF(N7=80,"BASICO",IF(N7=70,"SUFICIENTE",IF(N7=60,"INSUFICIENTE",IF(N7=95,"DESTACADO",IF(N7=85,"SATISFACTORIO",IF(N7=75,"BASICO",IF(N7=65,"SUFICIENTE",IF(N7=55,"INSUFICIENTE"))))))))))</f>
        <v>BASICO</v>
      </c>
      <c r="M13" s="33"/>
      <c r="N13" s="31"/>
      <c r="O13" s="31"/>
    </row>
    <row r="14" spans="1:15" ht="29.25" customHeight="1" x14ac:dyDescent="0.25">
      <c r="A14" s="21">
        <v>7</v>
      </c>
      <c r="B14" s="34" t="str">
        <f>'preguntas p evaluar'!C18</f>
        <v>Los alumnos incorporan las capacidades fisico motrices durante el juego</v>
      </c>
      <c r="C14" s="23"/>
      <c r="D14" s="56">
        <f t="shared" si="0"/>
        <v>0</v>
      </c>
      <c r="E14" s="25">
        <v>1</v>
      </c>
      <c r="F14" s="56">
        <f t="shared" si="1"/>
        <v>90</v>
      </c>
      <c r="G14" s="26"/>
      <c r="H14" s="56">
        <f t="shared" si="2"/>
        <v>0</v>
      </c>
      <c r="I14" s="25"/>
      <c r="J14" s="56">
        <f t="shared" si="3"/>
        <v>0</v>
      </c>
      <c r="K14" s="27">
        <f t="shared" si="4"/>
        <v>90</v>
      </c>
      <c r="L14" s="300"/>
      <c r="M14" s="33"/>
      <c r="N14" s="31"/>
      <c r="O14" s="31"/>
    </row>
    <row r="15" spans="1:15" ht="24.75" customHeight="1" x14ac:dyDescent="0.25">
      <c r="A15" s="21">
        <v>8</v>
      </c>
      <c r="B15" s="34" t="str">
        <f>'preguntas p evaluar'!C19</f>
        <v>Los alumnos implementan diferentes maneras de desplazarse, variando su velocidad y postura</v>
      </c>
      <c r="C15" s="23"/>
      <c r="D15" s="56">
        <f t="shared" si="0"/>
        <v>0</v>
      </c>
      <c r="E15" s="25">
        <v>1</v>
      </c>
      <c r="F15" s="56">
        <f t="shared" si="1"/>
        <v>90</v>
      </c>
      <c r="G15" s="26"/>
      <c r="H15" s="56">
        <f t="shared" si="2"/>
        <v>0</v>
      </c>
      <c r="I15" s="25"/>
      <c r="J15" s="56">
        <f t="shared" si="3"/>
        <v>0</v>
      </c>
      <c r="K15" s="27">
        <f t="shared" si="4"/>
        <v>90</v>
      </c>
      <c r="L15" s="300"/>
      <c r="M15" s="33"/>
      <c r="N15" s="31"/>
      <c r="O15" s="31"/>
    </row>
    <row r="16" spans="1:15" ht="32.25" customHeight="1" x14ac:dyDescent="0.25">
      <c r="A16" s="21">
        <v>9</v>
      </c>
      <c r="B16" s="35" t="str">
        <f>'preguntas p evaluar'!C20</f>
        <v>Los alumnos cooperan con los demas en situaciones de juego y lo aplica en su vida diaria</v>
      </c>
      <c r="C16" s="23"/>
      <c r="D16" s="56">
        <f t="shared" si="0"/>
        <v>0</v>
      </c>
      <c r="E16" s="25"/>
      <c r="F16" s="56">
        <f t="shared" si="1"/>
        <v>0</v>
      </c>
      <c r="G16" s="26">
        <v>1</v>
      </c>
      <c r="H16" s="56">
        <f t="shared" si="2"/>
        <v>80</v>
      </c>
      <c r="I16" s="25"/>
      <c r="J16" s="56">
        <f t="shared" si="3"/>
        <v>0</v>
      </c>
      <c r="K16" s="27">
        <f t="shared" si="4"/>
        <v>80</v>
      </c>
      <c r="L16" s="300"/>
      <c r="M16" s="33"/>
      <c r="N16" s="31"/>
      <c r="O16" s="31"/>
    </row>
    <row r="17" spans="1:15" ht="24.75" customHeight="1" x14ac:dyDescent="0.25">
      <c r="A17" s="21">
        <v>10</v>
      </c>
      <c r="B17" s="34" t="str">
        <f>'preguntas p evaluar'!C21</f>
        <v>Los alumnos aplican juegos tradicionales de su region</v>
      </c>
      <c r="C17" s="23"/>
      <c r="D17" s="56">
        <f t="shared" si="0"/>
        <v>0</v>
      </c>
      <c r="E17" s="25"/>
      <c r="F17" s="56">
        <f t="shared" si="1"/>
        <v>0</v>
      </c>
      <c r="G17" s="26"/>
      <c r="H17" s="56">
        <f t="shared" si="2"/>
        <v>0</v>
      </c>
      <c r="I17" s="25">
        <v>1</v>
      </c>
      <c r="J17" s="56">
        <f t="shared" si="3"/>
        <v>70</v>
      </c>
      <c r="K17" s="27">
        <f t="shared" si="4"/>
        <v>70</v>
      </c>
      <c r="L17" s="301"/>
      <c r="M17" s="33"/>
      <c r="N17" s="31"/>
      <c r="O17" s="31"/>
    </row>
    <row r="18" spans="1:15" ht="24.75" customHeight="1" x14ac:dyDescent="0.25">
      <c r="A18" s="21">
        <v>11</v>
      </c>
      <c r="B18" s="36" t="str">
        <f>'preguntas p evaluar'!D17</f>
        <v>Los alumnos reconocen la importancia de la manipulacion para solucionar conflictos</v>
      </c>
      <c r="C18" s="23"/>
      <c r="D18" s="56">
        <f t="shared" si="0"/>
        <v>0</v>
      </c>
      <c r="E18" s="25"/>
      <c r="F18" s="56">
        <f t="shared" si="1"/>
        <v>0</v>
      </c>
      <c r="G18" s="26">
        <v>1</v>
      </c>
      <c r="H18" s="56">
        <f t="shared" si="2"/>
        <v>80</v>
      </c>
      <c r="I18" s="25"/>
      <c r="J18" s="56">
        <f t="shared" si="3"/>
        <v>0</v>
      </c>
      <c r="K18" s="27">
        <f t="shared" si="4"/>
        <v>80</v>
      </c>
      <c r="L18" s="311" t="str">
        <f>IF(O7=100,"DESTACADO",IF(O7=90,"SATISFACTORIO",IF(O7=80,"BASICO",IF(O7=70,"SUFICIENTE",IF(O7=60,"INSUFICIENTE",IF(O7=95,"DESTACADO",IF(O7=85,"SATISFACTORIO",IF(O7=75,"BASICO",IF(O7=65,"SUFICIENTE",IF(O7=55,"INSUFICIENTE"))))))))))</f>
        <v>SATISFACTORIO</v>
      </c>
      <c r="M18" s="33"/>
      <c r="N18" s="31"/>
      <c r="O18" s="31"/>
    </row>
    <row r="19" spans="1:15" ht="24.75" customHeight="1" x14ac:dyDescent="0.25">
      <c r="A19" s="21">
        <v>12</v>
      </c>
      <c r="B19" s="36" t="str">
        <f>'preguntas p evaluar'!D18</f>
        <v>Los alumnos reconocen que puede hacer las cosas de diferentes maneras</v>
      </c>
      <c r="C19" s="23"/>
      <c r="D19" s="56">
        <f t="shared" si="0"/>
        <v>0</v>
      </c>
      <c r="E19" s="25">
        <v>1</v>
      </c>
      <c r="F19" s="56">
        <f t="shared" si="1"/>
        <v>90</v>
      </c>
      <c r="G19" s="26"/>
      <c r="H19" s="56">
        <f t="shared" si="2"/>
        <v>0</v>
      </c>
      <c r="I19" s="25"/>
      <c r="J19" s="56">
        <f t="shared" si="3"/>
        <v>0</v>
      </c>
      <c r="K19" s="27">
        <f t="shared" si="4"/>
        <v>90</v>
      </c>
      <c r="L19" s="303"/>
      <c r="M19" s="33"/>
      <c r="N19" s="31"/>
      <c r="O19" s="31"/>
    </row>
    <row r="20" spans="1:15" ht="27" customHeight="1" x14ac:dyDescent="0.25">
      <c r="A20" s="21">
        <v>13</v>
      </c>
      <c r="B20" s="36" t="str">
        <f>'preguntas p evaluar'!D19</f>
        <v>Los alumnos le dan importancia a la experiencia alcanzada por el y sus compañeros para mejorar sus acciones</v>
      </c>
      <c r="C20" s="23"/>
      <c r="D20" s="56">
        <f t="shared" si="0"/>
        <v>0</v>
      </c>
      <c r="E20" s="25">
        <v>1</v>
      </c>
      <c r="F20" s="56">
        <f t="shared" si="1"/>
        <v>90</v>
      </c>
      <c r="G20" s="26"/>
      <c r="H20" s="56">
        <f t="shared" si="2"/>
        <v>0</v>
      </c>
      <c r="I20" s="25"/>
      <c r="J20" s="56">
        <f t="shared" si="3"/>
        <v>0</v>
      </c>
      <c r="K20" s="27">
        <f t="shared" si="4"/>
        <v>90</v>
      </c>
      <c r="L20" s="303"/>
      <c r="M20" s="33"/>
      <c r="N20" s="31"/>
      <c r="O20" s="31"/>
    </row>
    <row r="21" spans="1:15" ht="24.75" customHeight="1" x14ac:dyDescent="0.25">
      <c r="A21" s="21">
        <v>14</v>
      </c>
      <c r="B21" s="36" t="str">
        <f>'preguntas p evaluar'!D20</f>
        <v>Los alumnos conocen las actitudes que favorecen la cooperacion y la colaboracion</v>
      </c>
      <c r="C21" s="23"/>
      <c r="D21" s="56">
        <f t="shared" si="0"/>
        <v>0</v>
      </c>
      <c r="E21" s="25"/>
      <c r="F21" s="56">
        <f t="shared" si="1"/>
        <v>0</v>
      </c>
      <c r="G21" s="26">
        <v>1</v>
      </c>
      <c r="H21" s="56">
        <f t="shared" si="2"/>
        <v>80</v>
      </c>
      <c r="I21" s="25"/>
      <c r="J21" s="56">
        <f t="shared" si="3"/>
        <v>0</v>
      </c>
      <c r="K21" s="27">
        <f t="shared" si="4"/>
        <v>80</v>
      </c>
      <c r="L21" s="303"/>
      <c r="M21" s="33"/>
      <c r="N21" s="31"/>
      <c r="O21" s="31"/>
    </row>
    <row r="22" spans="1:15" ht="26.25" customHeight="1" x14ac:dyDescent="0.25">
      <c r="A22" s="21">
        <v>15</v>
      </c>
      <c r="B22" s="36" t="str">
        <f>'preguntas p evaluar'!D21</f>
        <v>Los alumnos saben buscar informacion acerca de los juegos tradicionales y autoctonos</v>
      </c>
      <c r="C22" s="37"/>
      <c r="D22" s="57">
        <f t="shared" si="0"/>
        <v>0</v>
      </c>
      <c r="E22" s="38">
        <v>1</v>
      </c>
      <c r="F22" s="57">
        <f t="shared" si="1"/>
        <v>90</v>
      </c>
      <c r="G22" s="39"/>
      <c r="H22" s="57">
        <f t="shared" si="2"/>
        <v>0</v>
      </c>
      <c r="I22" s="38"/>
      <c r="J22" s="57">
        <f t="shared" si="3"/>
        <v>0</v>
      </c>
      <c r="K22" s="27">
        <f t="shared" si="4"/>
        <v>90</v>
      </c>
      <c r="L22" s="304"/>
      <c r="M22" s="40"/>
      <c r="N22" s="3"/>
      <c r="O22" s="3"/>
    </row>
    <row r="23" spans="1:15" ht="13.5" customHeight="1" x14ac:dyDescent="0.25">
      <c r="A23" s="305" t="s">
        <v>17</v>
      </c>
      <c r="B23" s="306"/>
      <c r="C23" s="307"/>
      <c r="D23" s="58"/>
      <c r="E23" s="308" t="s">
        <v>18</v>
      </c>
      <c r="F23" s="309"/>
      <c r="G23" s="309"/>
      <c r="H23" s="309"/>
      <c r="I23" s="309"/>
      <c r="J23" s="309"/>
      <c r="K23" s="163"/>
      <c r="L23" s="188"/>
      <c r="M23" s="152" t="s">
        <v>19</v>
      </c>
      <c r="N23" s="153"/>
      <c r="O23" s="154"/>
    </row>
    <row r="24" spans="1:15" ht="13.5" customHeight="1" x14ac:dyDescent="0.25">
      <c r="A24" s="21">
        <v>1</v>
      </c>
      <c r="B24" s="241"/>
      <c r="C24" s="188"/>
      <c r="D24" s="12"/>
      <c r="E24" s="241"/>
      <c r="F24" s="163"/>
      <c r="G24" s="163"/>
      <c r="H24" s="163"/>
      <c r="I24" s="163"/>
      <c r="J24" s="163"/>
      <c r="K24" s="163"/>
      <c r="L24" s="188"/>
      <c r="M24" s="241"/>
      <c r="N24" s="163"/>
      <c r="O24" s="188"/>
    </row>
    <row r="25" spans="1:15" ht="13.5" customHeight="1" x14ac:dyDescent="0.25">
      <c r="A25" s="42">
        <v>2</v>
      </c>
      <c r="B25" s="246"/>
      <c r="C25" s="248"/>
      <c r="D25" s="59"/>
      <c r="E25" s="246"/>
      <c r="F25" s="247"/>
      <c r="G25" s="247"/>
      <c r="H25" s="247"/>
      <c r="I25" s="247"/>
      <c r="J25" s="247"/>
      <c r="K25" s="247"/>
      <c r="L25" s="248"/>
      <c r="M25" s="246"/>
      <c r="N25" s="247"/>
      <c r="O25" s="248"/>
    </row>
    <row r="26" spans="1:15" ht="13.5" customHeight="1" x14ac:dyDescent="0.25">
      <c r="A26" s="21">
        <v>3</v>
      </c>
      <c r="B26" s="241"/>
      <c r="C26" s="188"/>
      <c r="D26" s="12"/>
      <c r="E26" s="241"/>
      <c r="F26" s="163"/>
      <c r="G26" s="163"/>
      <c r="H26" s="163"/>
      <c r="I26" s="163"/>
      <c r="J26" s="163"/>
      <c r="K26" s="163"/>
      <c r="L26" s="188"/>
      <c r="M26" s="241"/>
      <c r="N26" s="163"/>
      <c r="O26" s="188"/>
    </row>
    <row r="27" spans="1:15" ht="13.5" customHeight="1" x14ac:dyDescent="0.25">
      <c r="A27" s="42">
        <v>4</v>
      </c>
      <c r="B27" s="246"/>
      <c r="C27" s="248"/>
      <c r="D27" s="59"/>
      <c r="E27" s="246"/>
      <c r="F27" s="247"/>
      <c r="G27" s="247"/>
      <c r="H27" s="247"/>
      <c r="I27" s="247"/>
      <c r="J27" s="247"/>
      <c r="K27" s="247"/>
      <c r="L27" s="248"/>
      <c r="M27" s="246"/>
      <c r="N27" s="247"/>
      <c r="O27" s="248"/>
    </row>
    <row r="28" spans="1:15" ht="13.5" customHeight="1" x14ac:dyDescent="0.25">
      <c r="A28" s="21">
        <v>5</v>
      </c>
      <c r="B28" s="241"/>
      <c r="C28" s="188"/>
      <c r="D28" s="12"/>
      <c r="E28" s="241"/>
      <c r="F28" s="163"/>
      <c r="G28" s="163"/>
      <c r="H28" s="163"/>
      <c r="I28" s="163"/>
      <c r="J28" s="163"/>
      <c r="K28" s="163"/>
      <c r="L28" s="188"/>
      <c r="M28" s="241"/>
      <c r="N28" s="163"/>
      <c r="O28" s="188"/>
    </row>
    <row r="29" spans="1:15" ht="13.5" customHeight="1" x14ac:dyDescent="0.25">
      <c r="A29" s="42">
        <v>6</v>
      </c>
      <c r="B29" s="246"/>
      <c r="C29" s="248"/>
      <c r="D29" s="59"/>
      <c r="E29" s="246"/>
      <c r="F29" s="247"/>
      <c r="G29" s="247"/>
      <c r="H29" s="247"/>
      <c r="I29" s="247"/>
      <c r="J29" s="247"/>
      <c r="K29" s="247"/>
      <c r="L29" s="248"/>
      <c r="M29" s="246"/>
      <c r="N29" s="247"/>
      <c r="O29" s="248"/>
    </row>
    <row r="30" spans="1:15" ht="13.5" customHeight="1" x14ac:dyDescent="0.25">
      <c r="A30" s="21">
        <v>7</v>
      </c>
      <c r="B30" s="241"/>
      <c r="C30" s="188"/>
      <c r="D30" s="12"/>
      <c r="E30" s="241"/>
      <c r="F30" s="163"/>
      <c r="G30" s="163"/>
      <c r="H30" s="163"/>
      <c r="I30" s="163"/>
      <c r="J30" s="163"/>
      <c r="K30" s="163"/>
      <c r="L30" s="188"/>
      <c r="M30" s="241"/>
      <c r="N30" s="163"/>
      <c r="O30" s="188"/>
    </row>
    <row r="31" spans="1:15" ht="13.5" customHeight="1" x14ac:dyDescent="0.25">
      <c r="A31" s="42">
        <v>8</v>
      </c>
      <c r="B31" s="246"/>
      <c r="C31" s="248"/>
      <c r="D31" s="59"/>
      <c r="E31" s="246"/>
      <c r="F31" s="247"/>
      <c r="G31" s="247"/>
      <c r="H31" s="247"/>
      <c r="I31" s="247"/>
      <c r="J31" s="247"/>
      <c r="K31" s="247"/>
      <c r="L31" s="248"/>
      <c r="M31" s="246"/>
      <c r="N31" s="247"/>
      <c r="O31" s="248"/>
    </row>
    <row r="32" spans="1:15" ht="15" customHeight="1" x14ac:dyDescent="0.25">
      <c r="A32" s="21">
        <v>9</v>
      </c>
      <c r="B32" s="241"/>
      <c r="C32" s="188"/>
      <c r="D32" s="12"/>
      <c r="E32" s="241"/>
      <c r="F32" s="163"/>
      <c r="G32" s="163"/>
      <c r="H32" s="163"/>
      <c r="I32" s="163"/>
      <c r="J32" s="163"/>
      <c r="K32" s="163"/>
      <c r="L32" s="188"/>
      <c r="M32" s="241"/>
      <c r="N32" s="163"/>
      <c r="O32" s="188"/>
    </row>
    <row r="33" spans="1:15" ht="15" customHeight="1" x14ac:dyDescent="0.25">
      <c r="A33" s="42">
        <v>10</v>
      </c>
      <c r="B33" s="246"/>
      <c r="C33" s="248"/>
      <c r="D33" s="59"/>
      <c r="E33" s="246"/>
      <c r="F33" s="247"/>
      <c r="G33" s="247"/>
      <c r="H33" s="247"/>
      <c r="I33" s="247"/>
      <c r="J33" s="247"/>
      <c r="K33" s="247"/>
      <c r="L33" s="248"/>
      <c r="M33" s="246"/>
      <c r="N33" s="247"/>
      <c r="O33" s="248"/>
    </row>
    <row r="34" spans="1:15" ht="15" customHeight="1" x14ac:dyDescent="0.25">
      <c r="A34" s="21">
        <v>11</v>
      </c>
      <c r="B34" s="241"/>
      <c r="C34" s="188"/>
      <c r="D34" s="12"/>
      <c r="E34" s="241"/>
      <c r="F34" s="163"/>
      <c r="G34" s="163"/>
      <c r="H34" s="163"/>
      <c r="I34" s="163"/>
      <c r="J34" s="163"/>
      <c r="K34" s="163"/>
      <c r="L34" s="188"/>
      <c r="M34" s="241"/>
      <c r="N34" s="163"/>
      <c r="O34" s="188"/>
    </row>
    <row r="35" spans="1:15" ht="15" customHeight="1" x14ac:dyDescent="0.25">
      <c r="A35" s="42">
        <v>12</v>
      </c>
      <c r="B35" s="246"/>
      <c r="C35" s="248"/>
      <c r="D35" s="59"/>
      <c r="E35" s="246"/>
      <c r="F35" s="247"/>
      <c r="G35" s="247"/>
      <c r="H35" s="247"/>
      <c r="I35" s="247"/>
      <c r="J35" s="247"/>
      <c r="K35" s="247"/>
      <c r="L35" s="248"/>
      <c r="M35" s="246"/>
      <c r="N35" s="247"/>
      <c r="O35" s="248"/>
    </row>
    <row r="36" spans="1:15" ht="15" customHeight="1" x14ac:dyDescent="0.25">
      <c r="A36" s="21">
        <v>13</v>
      </c>
      <c r="B36" s="241"/>
      <c r="C36" s="188"/>
      <c r="D36" s="12"/>
      <c r="E36" s="241"/>
      <c r="F36" s="163"/>
      <c r="G36" s="163"/>
      <c r="H36" s="163"/>
      <c r="I36" s="163"/>
      <c r="J36" s="163"/>
      <c r="K36" s="163"/>
      <c r="L36" s="188"/>
      <c r="M36" s="241"/>
      <c r="N36" s="163"/>
      <c r="O36" s="188"/>
    </row>
    <row r="37" spans="1:15" ht="15" customHeight="1" x14ac:dyDescent="0.25">
      <c r="A37" s="42">
        <v>14</v>
      </c>
      <c r="B37" s="246"/>
      <c r="C37" s="248"/>
      <c r="D37" s="59"/>
      <c r="E37" s="246"/>
      <c r="F37" s="247"/>
      <c r="G37" s="247"/>
      <c r="H37" s="247"/>
      <c r="I37" s="247"/>
      <c r="J37" s="247"/>
      <c r="K37" s="247"/>
      <c r="L37" s="248"/>
      <c r="M37" s="246"/>
      <c r="N37" s="247"/>
      <c r="O37" s="248"/>
    </row>
    <row r="38" spans="1:15" ht="15" customHeight="1" x14ac:dyDescent="0.25">
      <c r="A38" s="21">
        <v>15</v>
      </c>
      <c r="B38" s="241"/>
      <c r="C38" s="188"/>
      <c r="D38" s="12"/>
      <c r="E38" s="241"/>
      <c r="F38" s="163"/>
      <c r="G38" s="163"/>
      <c r="H38" s="163"/>
      <c r="I38" s="163"/>
      <c r="J38" s="163"/>
      <c r="K38" s="163"/>
      <c r="L38" s="188"/>
      <c r="M38" s="241"/>
      <c r="N38" s="163"/>
      <c r="O38" s="188"/>
    </row>
    <row r="39" spans="1:15" ht="15" customHeight="1" x14ac:dyDescent="0.25">
      <c r="A39" s="42">
        <v>16</v>
      </c>
      <c r="B39" s="246"/>
      <c r="C39" s="248"/>
      <c r="D39" s="59"/>
      <c r="E39" s="246"/>
      <c r="F39" s="247"/>
      <c r="G39" s="247"/>
      <c r="H39" s="247"/>
      <c r="I39" s="247"/>
      <c r="J39" s="247"/>
      <c r="K39" s="247"/>
      <c r="L39" s="248"/>
      <c r="M39" s="246"/>
      <c r="N39" s="247"/>
      <c r="O39" s="248"/>
    </row>
    <row r="40" spans="1:15" ht="15" customHeight="1" x14ac:dyDescent="0.25">
      <c r="A40" s="44"/>
      <c r="B40" s="14"/>
      <c r="C40" s="14"/>
      <c r="D40" s="14"/>
      <c r="E40" s="46"/>
      <c r="F40" s="48"/>
      <c r="G40" s="14"/>
      <c r="H40" s="48"/>
      <c r="I40" s="48"/>
      <c r="J40" s="48"/>
      <c r="K40" s="48"/>
      <c r="L40" s="48"/>
      <c r="M40" s="48"/>
      <c r="N40" s="48"/>
      <c r="O40" s="48"/>
    </row>
    <row r="41" spans="1:15" ht="17.100000000000001" customHeight="1" x14ac:dyDescent="0.25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17.100000000000001" customHeight="1" x14ac:dyDescent="0.2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ht="17.100000000000001" customHeight="1" x14ac:dyDescent="0.2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ht="17.100000000000001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ht="17.100000000000001" customHeight="1" x14ac:dyDescent="0.2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ht="17.100000000000001" customHeight="1" x14ac:dyDescent="0.2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ht="17.100000000000001" customHeight="1" x14ac:dyDescent="0.25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ht="17.100000000000001" customHeight="1" x14ac:dyDescent="0.2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t="17.100000000000001" customHeight="1" x14ac:dyDescent="0.2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t="17.100000000000001" customHeight="1" x14ac:dyDescent="0.2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17.100000000000001" customHeight="1" x14ac:dyDescent="0.2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t="17.100000000000001" customHeight="1" x14ac:dyDescent="0.25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ht="17.100000000000001" customHeight="1" x14ac:dyDescent="0.25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ht="17.100000000000001" customHeight="1" x14ac:dyDescent="0.25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17.100000000000001" customHeight="1" x14ac:dyDescent="0.25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ht="17.100000000000001" customHeight="1" x14ac:dyDescent="0.25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ht="15" customHeight="1" x14ac:dyDescent="0.25">
      <c r="A57" s="49"/>
      <c r="B57" s="50"/>
      <c r="C57" s="155" t="s">
        <v>20</v>
      </c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</row>
  </sheetData>
  <mergeCells count="71">
    <mergeCell ref="A1:K1"/>
    <mergeCell ref="A2:B2"/>
    <mergeCell ref="C2:J2"/>
    <mergeCell ref="L2:M2"/>
    <mergeCell ref="L3:M3"/>
    <mergeCell ref="A3:B3"/>
    <mergeCell ref="G6:G7"/>
    <mergeCell ref="C3:J3"/>
    <mergeCell ref="I6:I7"/>
    <mergeCell ref="L6:L7"/>
    <mergeCell ref="M23:O23"/>
    <mergeCell ref="A4:O4"/>
    <mergeCell ref="A5:O5"/>
    <mergeCell ref="A6:A7"/>
    <mergeCell ref="B6:B7"/>
    <mergeCell ref="C6:C7"/>
    <mergeCell ref="E6:E7"/>
    <mergeCell ref="L8:L12"/>
    <mergeCell ref="L13:L17"/>
    <mergeCell ref="L18:L22"/>
    <mergeCell ref="A23:C23"/>
    <mergeCell ref="E23:L23"/>
    <mergeCell ref="B26:C26"/>
    <mergeCell ref="M26:O26"/>
    <mergeCell ref="B27:C27"/>
    <mergeCell ref="M27:O27"/>
    <mergeCell ref="B24:C24"/>
    <mergeCell ref="M24:O24"/>
    <mergeCell ref="B25:C25"/>
    <mergeCell ref="M25:O25"/>
    <mergeCell ref="E26:L26"/>
    <mergeCell ref="E24:L24"/>
    <mergeCell ref="E25:L25"/>
    <mergeCell ref="E27:L27"/>
    <mergeCell ref="B28:C28"/>
    <mergeCell ref="M28:O28"/>
    <mergeCell ref="B29:C29"/>
    <mergeCell ref="M29:O29"/>
    <mergeCell ref="E28:L28"/>
    <mergeCell ref="E29:L29"/>
    <mergeCell ref="B32:C32"/>
    <mergeCell ref="M32:O32"/>
    <mergeCell ref="E30:L30"/>
    <mergeCell ref="B33:C33"/>
    <mergeCell ref="M33:O33"/>
    <mergeCell ref="E31:L31"/>
    <mergeCell ref="B30:C30"/>
    <mergeCell ref="M30:O30"/>
    <mergeCell ref="B31:C31"/>
    <mergeCell ref="M31:O31"/>
    <mergeCell ref="E34:L34"/>
    <mergeCell ref="M34:O34"/>
    <mergeCell ref="B35:C35"/>
    <mergeCell ref="E35:L35"/>
    <mergeCell ref="M35:O35"/>
    <mergeCell ref="C57:O57"/>
    <mergeCell ref="B38:C38"/>
    <mergeCell ref="E38:L38"/>
    <mergeCell ref="M38:O38"/>
    <mergeCell ref="E32:L32"/>
    <mergeCell ref="B39:C39"/>
    <mergeCell ref="E39:L39"/>
    <mergeCell ref="M39:O39"/>
    <mergeCell ref="E33:L33"/>
    <mergeCell ref="B36:C36"/>
    <mergeCell ref="E36:L36"/>
    <mergeCell ref="M36:O36"/>
    <mergeCell ref="B37:C37"/>
    <mergeCell ref="E37:L37"/>
    <mergeCell ref="M37:O37"/>
    <mergeCell ref="B34:C34"/>
  </mergeCells>
  <pageMargins left="0.75" right="0.75" top="1" bottom="1" header="0.5" footer="0.5"/>
  <pageSetup orientation="landscape"/>
  <headerFooter>
    <oddFooter>&amp;L&amp;"Helvetica,Regular"&amp;12&amp;K000000	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showGridLines="0" workbookViewId="0">
      <selection activeCell="C8" sqref="C8"/>
    </sheetView>
  </sheetViews>
  <sheetFormatPr baseColWidth="10" defaultColWidth="8.09765625" defaultRowHeight="15" customHeight="1" x14ac:dyDescent="0.25"/>
  <cols>
    <col min="1" max="1" width="3" style="62" customWidth="1"/>
    <col min="2" max="2" width="31.09765625" style="62" customWidth="1"/>
    <col min="3" max="3" width="3.3984375" style="62" customWidth="1"/>
    <col min="4" max="4" width="3" style="62" hidden="1" customWidth="1"/>
    <col min="5" max="5" width="3.3984375" style="62" customWidth="1"/>
    <col min="6" max="6" width="3.3984375" style="62" hidden="1" customWidth="1"/>
    <col min="7" max="7" width="3.3984375" style="62" customWidth="1"/>
    <col min="8" max="8" width="3.3984375" style="62" hidden="1" customWidth="1"/>
    <col min="9" max="9" width="3.3984375" style="62" customWidth="1"/>
    <col min="10" max="11" width="2.69921875" style="62" hidden="1" customWidth="1"/>
    <col min="12" max="12" width="12" style="62" customWidth="1"/>
    <col min="13" max="13" width="9.8984375" style="62" customWidth="1"/>
    <col min="14" max="14" width="8.19921875" style="62" customWidth="1"/>
    <col min="15" max="15" width="10.59765625" style="62" customWidth="1"/>
    <col min="16" max="256" width="8.09765625" style="62" customWidth="1"/>
  </cols>
  <sheetData>
    <row r="1" spans="1:15" ht="13.5" customHeight="1" x14ac:dyDescent="0.25">
      <c r="A1" s="155" t="s">
        <v>0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2" t="s">
        <v>1</v>
      </c>
      <c r="M1" s="3"/>
      <c r="N1" s="4">
        <f>'concentrado datos inicial'!D5</f>
        <v>2014</v>
      </c>
      <c r="O1" s="5">
        <f>'concentrado datos inicial'!E5</f>
        <v>2015</v>
      </c>
    </row>
    <row r="2" spans="1:15" ht="13.5" customHeight="1" x14ac:dyDescent="0.25">
      <c r="A2" s="195" t="s">
        <v>2</v>
      </c>
      <c r="B2" s="196"/>
      <c r="C2" s="286" t="str">
        <f>'concentrado datos inicial'!D2</f>
        <v xml:space="preserve">JUAN DE LA BARRERA </v>
      </c>
      <c r="D2" s="287"/>
      <c r="E2" s="287"/>
      <c r="F2" s="287"/>
      <c r="G2" s="287"/>
      <c r="H2" s="287"/>
      <c r="I2" s="287"/>
      <c r="J2" s="288"/>
      <c r="K2" s="6"/>
      <c r="L2" s="187" t="str">
        <f>'concentrado datos inicial'!D3</f>
        <v>C.C.T.       14DPR3824W</v>
      </c>
      <c r="M2" s="188"/>
      <c r="N2" s="7" t="s">
        <v>3</v>
      </c>
      <c r="O2" s="8" t="str">
        <f>'concentrado datos inicial'!A9</f>
        <v>1°B</v>
      </c>
    </row>
    <row r="3" spans="1:15" ht="13.5" customHeight="1" x14ac:dyDescent="0.25">
      <c r="A3" s="197" t="s">
        <v>4</v>
      </c>
      <c r="B3" s="198"/>
      <c r="C3" s="241"/>
      <c r="D3" s="163"/>
      <c r="E3" s="163"/>
      <c r="F3" s="163"/>
      <c r="G3" s="163"/>
      <c r="H3" s="163"/>
      <c r="I3" s="163"/>
      <c r="J3" s="188"/>
      <c r="K3" s="9"/>
      <c r="L3" s="187" t="str">
        <f>'concentrado datos inicial'!D4</f>
        <v>VICTOR SALINAS</v>
      </c>
      <c r="M3" s="188"/>
      <c r="N3" s="10" t="s">
        <v>5</v>
      </c>
      <c r="O3" s="8">
        <f>'concentrado datos inicial'!D9</f>
        <v>0</v>
      </c>
    </row>
    <row r="4" spans="1:15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ht="30.75" customHeight="1" x14ac:dyDescent="0.25">
      <c r="A5" s="293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ht="19.5" customHeight="1" x14ac:dyDescent="0.25">
      <c r="A6" s="218" t="s">
        <v>7</v>
      </c>
      <c r="B6" s="218" t="s">
        <v>8</v>
      </c>
      <c r="C6" s="295" t="s">
        <v>35</v>
      </c>
      <c r="D6" s="51"/>
      <c r="E6" s="289" t="s">
        <v>36</v>
      </c>
      <c r="F6" s="52"/>
      <c r="G6" s="291" t="s">
        <v>11</v>
      </c>
      <c r="H6" s="51"/>
      <c r="I6" s="289" t="s">
        <v>12</v>
      </c>
      <c r="J6" s="53"/>
      <c r="K6" s="12"/>
      <c r="L6" s="218" t="s">
        <v>13</v>
      </c>
      <c r="M6" s="13"/>
      <c r="N6" s="14"/>
      <c r="O6" s="15"/>
    </row>
    <row r="7" spans="1:15" ht="15" customHeight="1" x14ac:dyDescent="0.25">
      <c r="A7" s="219"/>
      <c r="B7" s="219"/>
      <c r="C7" s="292"/>
      <c r="D7" s="54"/>
      <c r="E7" s="290"/>
      <c r="F7" s="54"/>
      <c r="G7" s="292"/>
      <c r="H7" s="54"/>
      <c r="I7" s="290"/>
      <c r="J7" s="55"/>
      <c r="K7" s="17"/>
      <c r="L7" s="219"/>
      <c r="M7" s="18">
        <f>(K8+K11+K14+K17+K20)/5</f>
        <v>78</v>
      </c>
      <c r="N7" s="19">
        <f>(K9+K12+K15+K18+K21)/5</f>
        <v>80</v>
      </c>
      <c r="O7" s="20">
        <f>(K10+K13+K16+K19+K22)/5</f>
        <v>90</v>
      </c>
    </row>
    <row r="8" spans="1:15" ht="23.25" customHeight="1" x14ac:dyDescent="0.25">
      <c r="A8" s="21">
        <v>1</v>
      </c>
      <c r="B8" s="22" t="str">
        <f>'preguntas p evaluar'!B2:B23</f>
        <v>Los alumnos reconocen cual es su postura y de qué forma la puede mejorar.</v>
      </c>
      <c r="C8" s="23"/>
      <c r="D8" s="56">
        <f t="shared" ref="D8:D22" si="0">C8*100/1</f>
        <v>0</v>
      </c>
      <c r="E8" s="25"/>
      <c r="F8" s="56">
        <f t="shared" ref="F8:F22" si="1">E8*90/1</f>
        <v>0</v>
      </c>
      <c r="G8" s="26"/>
      <c r="H8" s="56">
        <f t="shared" ref="H8:H22" si="2">G8*80/1</f>
        <v>0</v>
      </c>
      <c r="I8" s="25">
        <v>1</v>
      </c>
      <c r="J8" s="56">
        <f t="shared" ref="J8:J22" si="3">I8*70/1</f>
        <v>70</v>
      </c>
      <c r="K8" s="27">
        <f t="shared" ref="K8:K22" si="4">D8+F8+H8+J8</f>
        <v>70</v>
      </c>
      <c r="L8" s="296" t="b">
        <f>IF(M7=100,"DESTACADO",IF(M7=90,"SATISFACTORIO",IF(M7=80,"BASICO",IF(M7=70,"SUFICIENTE",IF(M7=60,"INSUFICIENTE",IF(M7=95,"DESTACADO",IF(M7=85,"SATISFACTORIO",IF(M7=75,"BASICO",IF(M7=65,"SUFICIENTE",IF(M7=55,"INSUFICIENTE"))))))))))</f>
        <v>0</v>
      </c>
      <c r="M8" s="28" t="s">
        <v>14</v>
      </c>
      <c r="N8" s="19" t="s">
        <v>15</v>
      </c>
      <c r="O8" s="20" t="s">
        <v>16</v>
      </c>
    </row>
    <row r="9" spans="1:15" ht="28.5" customHeight="1" x14ac:dyDescent="0.25">
      <c r="A9" s="21">
        <v>2</v>
      </c>
      <c r="B9" s="29" t="str">
        <f>'preguntas p evaluar'!B24</f>
        <v>Los alumnos reconocen las nociones de ataque-defensa y cooperacion-oposicion</v>
      </c>
      <c r="C9" s="23"/>
      <c r="D9" s="56">
        <f t="shared" si="0"/>
        <v>0</v>
      </c>
      <c r="E9" s="25"/>
      <c r="F9" s="56">
        <f t="shared" si="1"/>
        <v>0</v>
      </c>
      <c r="G9" s="26">
        <v>1</v>
      </c>
      <c r="H9" s="56">
        <f t="shared" si="2"/>
        <v>80</v>
      </c>
      <c r="I9" s="25"/>
      <c r="J9" s="56">
        <f t="shared" si="3"/>
        <v>0</v>
      </c>
      <c r="K9" s="27">
        <f t="shared" si="4"/>
        <v>80</v>
      </c>
      <c r="L9" s="297"/>
      <c r="M9" s="30"/>
      <c r="N9" s="31"/>
      <c r="O9" s="32"/>
    </row>
    <row r="10" spans="1:15" ht="24.75" customHeight="1" x14ac:dyDescent="0.25">
      <c r="A10" s="21">
        <v>3</v>
      </c>
      <c r="B10" s="29" t="str">
        <f>'preguntas p evaluar'!B25</f>
        <v>Los alumnos diferencian la coordinacion dinamica de la segmentaria</v>
      </c>
      <c r="C10" s="23"/>
      <c r="D10" s="56">
        <f t="shared" si="0"/>
        <v>0</v>
      </c>
      <c r="E10" s="25">
        <v>1</v>
      </c>
      <c r="F10" s="56">
        <f t="shared" si="1"/>
        <v>90</v>
      </c>
      <c r="G10" s="26"/>
      <c r="H10" s="56">
        <f t="shared" si="2"/>
        <v>0</v>
      </c>
      <c r="I10" s="25"/>
      <c r="J10" s="56">
        <f t="shared" si="3"/>
        <v>0</v>
      </c>
      <c r="K10" s="27">
        <f t="shared" si="4"/>
        <v>90</v>
      </c>
      <c r="L10" s="297"/>
      <c r="M10" s="33"/>
      <c r="N10" s="31"/>
      <c r="O10" s="31"/>
    </row>
    <row r="11" spans="1:15" ht="24.75" customHeight="1" x14ac:dyDescent="0.25">
      <c r="A11" s="21">
        <v>4</v>
      </c>
      <c r="B11" s="29" t="str">
        <f>'preguntas p evaluar'!B26</f>
        <v>Los alumnos reconocen maneras distintas de comunicarse sin hablar</v>
      </c>
      <c r="C11" s="23"/>
      <c r="D11" s="56">
        <f t="shared" si="0"/>
        <v>0</v>
      </c>
      <c r="E11" s="25"/>
      <c r="F11" s="56">
        <f t="shared" si="1"/>
        <v>0</v>
      </c>
      <c r="G11" s="26"/>
      <c r="H11" s="56">
        <f t="shared" si="2"/>
        <v>0</v>
      </c>
      <c r="I11" s="25">
        <v>1</v>
      </c>
      <c r="J11" s="56">
        <f t="shared" si="3"/>
        <v>70</v>
      </c>
      <c r="K11" s="27">
        <f t="shared" si="4"/>
        <v>70</v>
      </c>
      <c r="L11" s="297"/>
      <c r="M11" s="33"/>
      <c r="N11" s="31"/>
      <c r="O11" s="31"/>
    </row>
    <row r="12" spans="1:15" ht="24.75" customHeight="1" x14ac:dyDescent="0.25">
      <c r="A12" s="21">
        <v>5</v>
      </c>
      <c r="B12" s="29" t="str">
        <f>'preguntas p evaluar'!B27</f>
        <v xml:space="preserve">Los alumnos saben cómo puede manifestar su creatividad dentro y fuera de la sesión. </v>
      </c>
      <c r="C12" s="23"/>
      <c r="D12" s="56">
        <f t="shared" si="0"/>
        <v>0</v>
      </c>
      <c r="E12" s="25"/>
      <c r="F12" s="56">
        <f t="shared" si="1"/>
        <v>0</v>
      </c>
      <c r="G12" s="26"/>
      <c r="H12" s="56">
        <f t="shared" si="2"/>
        <v>0</v>
      </c>
      <c r="I12" s="25">
        <v>1</v>
      </c>
      <c r="J12" s="56">
        <f t="shared" si="3"/>
        <v>70</v>
      </c>
      <c r="K12" s="27">
        <f t="shared" si="4"/>
        <v>70</v>
      </c>
      <c r="L12" s="298"/>
      <c r="M12" s="33"/>
      <c r="N12" s="31"/>
      <c r="O12" s="31"/>
    </row>
    <row r="13" spans="1:15" ht="24.75" customHeight="1" x14ac:dyDescent="0.25">
      <c r="A13" s="21">
        <v>6</v>
      </c>
      <c r="B13" s="34" t="str">
        <f>'preguntas p evaluar'!C22</f>
        <v>Los alumnos realizan movimientos con mayor velocidad</v>
      </c>
      <c r="C13" s="23">
        <v>1</v>
      </c>
      <c r="D13" s="56">
        <f t="shared" si="0"/>
        <v>100</v>
      </c>
      <c r="E13" s="25"/>
      <c r="F13" s="56">
        <f t="shared" si="1"/>
        <v>0</v>
      </c>
      <c r="G13" s="26"/>
      <c r="H13" s="56">
        <f t="shared" si="2"/>
        <v>0</v>
      </c>
      <c r="I13" s="25"/>
      <c r="J13" s="56">
        <f t="shared" si="3"/>
        <v>0</v>
      </c>
      <c r="K13" s="27">
        <f t="shared" si="4"/>
        <v>100</v>
      </c>
      <c r="L13" s="310" t="str">
        <f>IF(N7=100,"DESTACADO",IF(N7=90,"SATISFACTORIO",IF(N7=80,"BASICO",IF(N7=70,"SUFICIENTE",IF(N7=60,"INSUFICIENTE",IF(N7=95,"DESTACADO",IF(N7=85,"SATISFACTORIO",IF(N7=75,"BASICO",IF(N7=65,"SUFICIENTE",IF(N7=55,"INSUFICIENTE"))))))))))</f>
        <v>BASICO</v>
      </c>
      <c r="M13" s="33"/>
      <c r="N13" s="31"/>
      <c r="O13" s="31"/>
    </row>
    <row r="14" spans="1:15" ht="29.25" customHeight="1" x14ac:dyDescent="0.25">
      <c r="A14" s="21">
        <v>7</v>
      </c>
      <c r="B14" s="34" t="str">
        <f>'preguntas p evaluar'!C23</f>
        <v xml:space="preserve">Los alumnos ponen en práctica la fuerza y velocidad durante la manipulación de objetos y así mejorar su agilidad. </v>
      </c>
      <c r="C14" s="23"/>
      <c r="D14" s="56">
        <f t="shared" si="0"/>
        <v>0</v>
      </c>
      <c r="E14" s="25">
        <v>1</v>
      </c>
      <c r="F14" s="56">
        <f t="shared" si="1"/>
        <v>90</v>
      </c>
      <c r="G14" s="26"/>
      <c r="H14" s="56">
        <f t="shared" si="2"/>
        <v>0</v>
      </c>
      <c r="I14" s="25"/>
      <c r="J14" s="56">
        <f t="shared" si="3"/>
        <v>0</v>
      </c>
      <c r="K14" s="27">
        <f t="shared" si="4"/>
        <v>90</v>
      </c>
      <c r="L14" s="300"/>
      <c r="M14" s="33"/>
      <c r="N14" s="31"/>
      <c r="O14" s="31"/>
    </row>
    <row r="15" spans="1:15" ht="24.75" customHeight="1" x14ac:dyDescent="0.25">
      <c r="A15" s="21">
        <v>8</v>
      </c>
      <c r="B15" s="34" t="str">
        <f>'preguntas p evaluar'!C24</f>
        <v>Los alumnos aplican las nociones de ataque-defensa, cooperación y oposición durante el juego</v>
      </c>
      <c r="C15" s="23"/>
      <c r="D15" s="56">
        <f t="shared" si="0"/>
        <v>0</v>
      </c>
      <c r="E15" s="25">
        <v>1</v>
      </c>
      <c r="F15" s="56">
        <f t="shared" si="1"/>
        <v>90</v>
      </c>
      <c r="G15" s="26"/>
      <c r="H15" s="56">
        <f t="shared" si="2"/>
        <v>0</v>
      </c>
      <c r="I15" s="25"/>
      <c r="J15" s="56">
        <f t="shared" si="3"/>
        <v>0</v>
      </c>
      <c r="K15" s="27">
        <f t="shared" si="4"/>
        <v>90</v>
      </c>
      <c r="L15" s="300"/>
      <c r="M15" s="33"/>
      <c r="N15" s="31"/>
      <c r="O15" s="31"/>
    </row>
    <row r="16" spans="1:15" ht="32.25" customHeight="1" x14ac:dyDescent="0.25">
      <c r="A16" s="21">
        <v>9</v>
      </c>
      <c r="B16" s="35" t="str">
        <f>'preguntas p evaluar'!C25</f>
        <v>Los alumnos coordinan movimientos con ritmo y habilidad</v>
      </c>
      <c r="C16" s="23"/>
      <c r="D16" s="56">
        <f t="shared" si="0"/>
        <v>0</v>
      </c>
      <c r="E16" s="25"/>
      <c r="F16" s="56">
        <f t="shared" si="1"/>
        <v>0</v>
      </c>
      <c r="G16" s="26">
        <v>1</v>
      </c>
      <c r="H16" s="56">
        <f t="shared" si="2"/>
        <v>80</v>
      </c>
      <c r="I16" s="25"/>
      <c r="J16" s="56">
        <f t="shared" si="3"/>
        <v>0</v>
      </c>
      <c r="K16" s="27">
        <f t="shared" si="4"/>
        <v>80</v>
      </c>
      <c r="L16" s="300"/>
      <c r="M16" s="33"/>
      <c r="N16" s="31"/>
      <c r="O16" s="31"/>
    </row>
    <row r="17" spans="1:15" ht="24.75" customHeight="1" x14ac:dyDescent="0.25">
      <c r="A17" s="21">
        <v>10</v>
      </c>
      <c r="B17" s="34" t="str">
        <f>'preguntas p evaluar'!C26</f>
        <v xml:space="preserve">Los alumnos aplican el lenguaje gestual durante el juego. </v>
      </c>
      <c r="C17" s="23"/>
      <c r="D17" s="56">
        <f t="shared" si="0"/>
        <v>0</v>
      </c>
      <c r="E17" s="25"/>
      <c r="F17" s="56">
        <f t="shared" si="1"/>
        <v>0</v>
      </c>
      <c r="G17" s="26"/>
      <c r="H17" s="56">
        <f t="shared" si="2"/>
        <v>0</v>
      </c>
      <c r="I17" s="25">
        <v>1</v>
      </c>
      <c r="J17" s="56">
        <f t="shared" si="3"/>
        <v>70</v>
      </c>
      <c r="K17" s="27">
        <f t="shared" si="4"/>
        <v>70</v>
      </c>
      <c r="L17" s="301"/>
      <c r="M17" s="33"/>
      <c r="N17" s="31"/>
      <c r="O17" s="31"/>
    </row>
    <row r="18" spans="1:15" ht="24.75" customHeight="1" x14ac:dyDescent="0.25">
      <c r="A18" s="21">
        <v>11</v>
      </c>
      <c r="B18" s="36" t="str">
        <f>'preguntas p evaluar'!D22</f>
        <v>Los alumnos entienden que todos asumen diferentes roles para mejorar su actuación.</v>
      </c>
      <c r="C18" s="23"/>
      <c r="D18" s="56">
        <f t="shared" si="0"/>
        <v>0</v>
      </c>
      <c r="E18" s="25"/>
      <c r="F18" s="56">
        <f t="shared" si="1"/>
        <v>0</v>
      </c>
      <c r="G18" s="26">
        <v>1</v>
      </c>
      <c r="H18" s="56">
        <f t="shared" si="2"/>
        <v>80</v>
      </c>
      <c r="I18" s="25"/>
      <c r="J18" s="56">
        <f t="shared" si="3"/>
        <v>0</v>
      </c>
      <c r="K18" s="27">
        <f t="shared" si="4"/>
        <v>80</v>
      </c>
      <c r="L18" s="311" t="str">
        <f>IF(O7=100,"DESTACADO",IF(O7=90,"SATISFACTORIO",IF(O7=80,"BASICO",IF(O7=70,"SUFICIENTE",IF(O7=60,"INSUFICIENTE",IF(O7=95,"DESTACADO",IF(O7=85,"SATISFACTORIO",IF(O7=75,"BASICO",IF(O7=65,"SUFICIENTE",IF(O7=55,"INSUFICIENTE"))))))))))</f>
        <v>SATISFACTORIO</v>
      </c>
      <c r="M18" s="33"/>
      <c r="N18" s="31"/>
      <c r="O18" s="31"/>
    </row>
    <row r="19" spans="1:15" ht="24.75" customHeight="1" x14ac:dyDescent="0.25">
      <c r="A19" s="21">
        <v>12</v>
      </c>
      <c r="B19" s="36" t="str">
        <f>'preguntas p evaluar'!D23</f>
        <v xml:space="preserve">Los alumnos muestran disposición para ayudar a los demás a mejorar y propone nuevas formas de ejecucion </v>
      </c>
      <c r="C19" s="23"/>
      <c r="D19" s="56">
        <f t="shared" si="0"/>
        <v>0</v>
      </c>
      <c r="E19" s="25">
        <v>1</v>
      </c>
      <c r="F19" s="56">
        <f t="shared" si="1"/>
        <v>90</v>
      </c>
      <c r="G19" s="26"/>
      <c r="H19" s="56">
        <f t="shared" si="2"/>
        <v>0</v>
      </c>
      <c r="I19" s="25"/>
      <c r="J19" s="56">
        <f t="shared" si="3"/>
        <v>0</v>
      </c>
      <c r="K19" s="27">
        <f t="shared" si="4"/>
        <v>90</v>
      </c>
      <c r="L19" s="303"/>
      <c r="M19" s="33"/>
      <c r="N19" s="31"/>
      <c r="O19" s="31"/>
    </row>
    <row r="20" spans="1:15" ht="27" customHeight="1" x14ac:dyDescent="0.25">
      <c r="A20" s="21">
        <v>13</v>
      </c>
      <c r="B20" s="36" t="str">
        <f>'preguntas p evaluar'!D24</f>
        <v xml:space="preserve">Los alumnos reconocen sus límites y alcances. </v>
      </c>
      <c r="C20" s="23"/>
      <c r="D20" s="56">
        <f t="shared" si="0"/>
        <v>0</v>
      </c>
      <c r="E20" s="25">
        <v>1</v>
      </c>
      <c r="F20" s="56">
        <f t="shared" si="1"/>
        <v>90</v>
      </c>
      <c r="G20" s="26"/>
      <c r="H20" s="56">
        <f t="shared" si="2"/>
        <v>0</v>
      </c>
      <c r="I20" s="25"/>
      <c r="J20" s="56">
        <f t="shared" si="3"/>
        <v>0</v>
      </c>
      <c r="K20" s="27">
        <f t="shared" si="4"/>
        <v>90</v>
      </c>
      <c r="L20" s="303"/>
      <c r="M20" s="33"/>
      <c r="N20" s="31"/>
      <c r="O20" s="31"/>
    </row>
    <row r="21" spans="1:15" ht="24.75" customHeight="1" x14ac:dyDescent="0.25">
      <c r="A21" s="21">
        <v>14</v>
      </c>
      <c r="B21" s="36" t="str">
        <f>'preguntas p evaluar'!D25</f>
        <v xml:space="preserve">Los alumnos proponen movimientos y ritmos a sus compañeros. </v>
      </c>
      <c r="C21" s="23"/>
      <c r="D21" s="56">
        <f t="shared" si="0"/>
        <v>0</v>
      </c>
      <c r="E21" s="25"/>
      <c r="F21" s="56">
        <f t="shared" si="1"/>
        <v>0</v>
      </c>
      <c r="G21" s="26">
        <v>1</v>
      </c>
      <c r="H21" s="56">
        <f t="shared" si="2"/>
        <v>80</v>
      </c>
      <c r="I21" s="25"/>
      <c r="J21" s="56">
        <f t="shared" si="3"/>
        <v>0</v>
      </c>
      <c r="K21" s="27">
        <f t="shared" si="4"/>
        <v>80</v>
      </c>
      <c r="L21" s="303"/>
      <c r="M21" s="33"/>
      <c r="N21" s="31"/>
      <c r="O21" s="31"/>
    </row>
    <row r="22" spans="1:15" ht="26.25" customHeight="1" x14ac:dyDescent="0.25">
      <c r="A22" s="21">
        <v>15</v>
      </c>
      <c r="B22" s="36" t="str">
        <f>'preguntas p evaluar'!D26</f>
        <v xml:space="preserve">Los alumnos establecen acuerdos a través de la palabra. </v>
      </c>
      <c r="C22" s="37"/>
      <c r="D22" s="57">
        <f t="shared" si="0"/>
        <v>0</v>
      </c>
      <c r="E22" s="38">
        <v>1</v>
      </c>
      <c r="F22" s="57">
        <f t="shared" si="1"/>
        <v>90</v>
      </c>
      <c r="G22" s="39"/>
      <c r="H22" s="57">
        <f t="shared" si="2"/>
        <v>0</v>
      </c>
      <c r="I22" s="38"/>
      <c r="J22" s="57">
        <f t="shared" si="3"/>
        <v>0</v>
      </c>
      <c r="K22" s="27">
        <f t="shared" si="4"/>
        <v>90</v>
      </c>
      <c r="L22" s="304"/>
      <c r="M22" s="40"/>
      <c r="N22" s="3"/>
      <c r="O22" s="3"/>
    </row>
    <row r="23" spans="1:15" ht="13.5" customHeight="1" x14ac:dyDescent="0.25">
      <c r="A23" s="305" t="s">
        <v>17</v>
      </c>
      <c r="B23" s="312"/>
      <c r="C23" s="313"/>
      <c r="D23" s="58"/>
      <c r="E23" s="308" t="s">
        <v>18</v>
      </c>
      <c r="F23" s="309"/>
      <c r="G23" s="309"/>
      <c r="H23" s="309"/>
      <c r="I23" s="309"/>
      <c r="J23" s="309"/>
      <c r="K23" s="163"/>
      <c r="L23" s="188"/>
      <c r="M23" s="152" t="s">
        <v>19</v>
      </c>
      <c r="N23" s="153"/>
      <c r="O23" s="154"/>
    </row>
    <row r="24" spans="1:15" ht="13.5" customHeight="1" x14ac:dyDescent="0.25">
      <c r="A24" s="63">
        <v>1</v>
      </c>
      <c r="B24" s="314"/>
      <c r="C24" s="315"/>
      <c r="D24" s="64"/>
      <c r="E24" s="241"/>
      <c r="F24" s="163"/>
      <c r="G24" s="163"/>
      <c r="H24" s="163"/>
      <c r="I24" s="163"/>
      <c r="J24" s="163"/>
      <c r="K24" s="163"/>
      <c r="L24" s="188"/>
      <c r="M24" s="241"/>
      <c r="N24" s="163"/>
      <c r="O24" s="188"/>
    </row>
    <row r="25" spans="1:15" ht="13.5" customHeight="1" x14ac:dyDescent="0.25">
      <c r="A25" s="65">
        <v>2</v>
      </c>
      <c r="B25" s="316"/>
      <c r="C25" s="317"/>
      <c r="D25" s="66"/>
      <c r="E25" s="246"/>
      <c r="F25" s="247"/>
      <c r="G25" s="247"/>
      <c r="H25" s="247"/>
      <c r="I25" s="247"/>
      <c r="J25" s="247"/>
      <c r="K25" s="247"/>
      <c r="L25" s="248"/>
      <c r="M25" s="246"/>
      <c r="N25" s="247"/>
      <c r="O25" s="248"/>
    </row>
    <row r="26" spans="1:15" ht="13.5" customHeight="1" x14ac:dyDescent="0.25">
      <c r="A26" s="63">
        <v>3</v>
      </c>
      <c r="B26" s="314"/>
      <c r="C26" s="315"/>
      <c r="D26" s="67"/>
      <c r="E26" s="241"/>
      <c r="F26" s="163"/>
      <c r="G26" s="163"/>
      <c r="H26" s="163"/>
      <c r="I26" s="163"/>
      <c r="J26" s="163"/>
      <c r="K26" s="163"/>
      <c r="L26" s="188"/>
      <c r="M26" s="241"/>
      <c r="N26" s="163"/>
      <c r="O26" s="188"/>
    </row>
    <row r="27" spans="1:15" ht="13.5" customHeight="1" x14ac:dyDescent="0.25">
      <c r="A27" s="65">
        <v>4</v>
      </c>
      <c r="B27" s="316"/>
      <c r="C27" s="317"/>
      <c r="D27" s="66"/>
      <c r="E27" s="246"/>
      <c r="F27" s="247"/>
      <c r="G27" s="247"/>
      <c r="H27" s="247"/>
      <c r="I27" s="247"/>
      <c r="J27" s="247"/>
      <c r="K27" s="247"/>
      <c r="L27" s="248"/>
      <c r="M27" s="246"/>
      <c r="N27" s="247"/>
      <c r="O27" s="248"/>
    </row>
    <row r="28" spans="1:15" ht="13.5" customHeight="1" x14ac:dyDescent="0.25">
      <c r="A28" s="63">
        <v>5</v>
      </c>
      <c r="B28" s="314"/>
      <c r="C28" s="315"/>
      <c r="D28" s="67"/>
      <c r="E28" s="241"/>
      <c r="F28" s="163"/>
      <c r="G28" s="163"/>
      <c r="H28" s="163"/>
      <c r="I28" s="163"/>
      <c r="J28" s="163"/>
      <c r="K28" s="163"/>
      <c r="L28" s="188"/>
      <c r="M28" s="241"/>
      <c r="N28" s="163"/>
      <c r="O28" s="188"/>
    </row>
    <row r="29" spans="1:15" ht="13.5" customHeight="1" x14ac:dyDescent="0.25">
      <c r="A29" s="65">
        <v>6</v>
      </c>
      <c r="B29" s="316"/>
      <c r="C29" s="317"/>
      <c r="D29" s="66"/>
      <c r="E29" s="246"/>
      <c r="F29" s="247"/>
      <c r="G29" s="247"/>
      <c r="H29" s="247"/>
      <c r="I29" s="247"/>
      <c r="J29" s="247"/>
      <c r="K29" s="247"/>
      <c r="L29" s="248"/>
      <c r="M29" s="246"/>
      <c r="N29" s="247"/>
      <c r="O29" s="248"/>
    </row>
    <row r="30" spans="1:15" ht="13.5" customHeight="1" x14ac:dyDescent="0.25">
      <c r="A30" s="63">
        <v>7</v>
      </c>
      <c r="B30" s="314"/>
      <c r="C30" s="315"/>
      <c r="D30" s="67"/>
      <c r="E30" s="241"/>
      <c r="F30" s="163"/>
      <c r="G30" s="163"/>
      <c r="H30" s="163"/>
      <c r="I30" s="163"/>
      <c r="J30" s="163"/>
      <c r="K30" s="163"/>
      <c r="L30" s="188"/>
      <c r="M30" s="241"/>
      <c r="N30" s="163"/>
      <c r="O30" s="188"/>
    </row>
    <row r="31" spans="1:15" ht="13.5" customHeight="1" x14ac:dyDescent="0.25">
      <c r="A31" s="65">
        <v>8</v>
      </c>
      <c r="B31" s="316"/>
      <c r="C31" s="317"/>
      <c r="D31" s="66"/>
      <c r="E31" s="246"/>
      <c r="F31" s="247"/>
      <c r="G31" s="247"/>
      <c r="H31" s="247"/>
      <c r="I31" s="247"/>
      <c r="J31" s="247"/>
      <c r="K31" s="247"/>
      <c r="L31" s="248"/>
      <c r="M31" s="246"/>
      <c r="N31" s="247"/>
      <c r="O31" s="248"/>
    </row>
    <row r="32" spans="1:15" ht="15" customHeight="1" x14ac:dyDescent="0.25">
      <c r="A32" s="63">
        <v>9</v>
      </c>
      <c r="B32" s="314"/>
      <c r="C32" s="315"/>
      <c r="D32" s="67"/>
      <c r="E32" s="241"/>
      <c r="F32" s="163"/>
      <c r="G32" s="163"/>
      <c r="H32" s="163"/>
      <c r="I32" s="163"/>
      <c r="J32" s="163"/>
      <c r="K32" s="163"/>
      <c r="L32" s="188"/>
      <c r="M32" s="241"/>
      <c r="N32" s="163"/>
      <c r="O32" s="188"/>
    </row>
    <row r="33" spans="1:15" ht="15" customHeight="1" x14ac:dyDescent="0.25">
      <c r="A33" s="65">
        <v>10</v>
      </c>
      <c r="B33" s="316"/>
      <c r="C33" s="317"/>
      <c r="D33" s="66"/>
      <c r="E33" s="246"/>
      <c r="F33" s="247"/>
      <c r="G33" s="247"/>
      <c r="H33" s="247"/>
      <c r="I33" s="247"/>
      <c r="J33" s="247"/>
      <c r="K33" s="247"/>
      <c r="L33" s="248"/>
      <c r="M33" s="246"/>
      <c r="N33" s="247"/>
      <c r="O33" s="248"/>
    </row>
    <row r="34" spans="1:15" ht="15" customHeight="1" x14ac:dyDescent="0.25">
      <c r="A34" s="63">
        <v>11</v>
      </c>
      <c r="B34" s="314"/>
      <c r="C34" s="315"/>
      <c r="D34" s="67"/>
      <c r="E34" s="241"/>
      <c r="F34" s="163"/>
      <c r="G34" s="163"/>
      <c r="H34" s="163"/>
      <c r="I34" s="163"/>
      <c r="J34" s="163"/>
      <c r="K34" s="163"/>
      <c r="L34" s="188"/>
      <c r="M34" s="241"/>
      <c r="N34" s="163"/>
      <c r="O34" s="188"/>
    </row>
    <row r="35" spans="1:15" ht="15" customHeight="1" x14ac:dyDescent="0.25">
      <c r="A35" s="65">
        <v>12</v>
      </c>
      <c r="B35" s="316"/>
      <c r="C35" s="317"/>
      <c r="D35" s="66"/>
      <c r="E35" s="246"/>
      <c r="F35" s="247"/>
      <c r="G35" s="247"/>
      <c r="H35" s="247"/>
      <c r="I35" s="247"/>
      <c r="J35" s="247"/>
      <c r="K35" s="247"/>
      <c r="L35" s="248"/>
      <c r="M35" s="246"/>
      <c r="N35" s="247"/>
      <c r="O35" s="248"/>
    </row>
    <row r="36" spans="1:15" ht="15" customHeight="1" x14ac:dyDescent="0.25">
      <c r="A36" s="63">
        <v>13</v>
      </c>
      <c r="B36" s="314"/>
      <c r="C36" s="315"/>
      <c r="D36" s="67"/>
      <c r="E36" s="241"/>
      <c r="F36" s="163"/>
      <c r="G36" s="163"/>
      <c r="H36" s="163"/>
      <c r="I36" s="163"/>
      <c r="J36" s="163"/>
      <c r="K36" s="163"/>
      <c r="L36" s="188"/>
      <c r="M36" s="241"/>
      <c r="N36" s="163"/>
      <c r="O36" s="188"/>
    </row>
    <row r="37" spans="1:15" ht="15" customHeight="1" x14ac:dyDescent="0.25">
      <c r="A37" s="65">
        <v>14</v>
      </c>
      <c r="B37" s="316"/>
      <c r="C37" s="317"/>
      <c r="D37" s="66"/>
      <c r="E37" s="246"/>
      <c r="F37" s="247"/>
      <c r="G37" s="247"/>
      <c r="H37" s="247"/>
      <c r="I37" s="247"/>
      <c r="J37" s="247"/>
      <c r="K37" s="247"/>
      <c r="L37" s="248"/>
      <c r="M37" s="246"/>
      <c r="N37" s="247"/>
      <c r="O37" s="248"/>
    </row>
    <row r="38" spans="1:15" ht="15" customHeight="1" x14ac:dyDescent="0.25">
      <c r="A38" s="63">
        <v>15</v>
      </c>
      <c r="B38" s="314"/>
      <c r="C38" s="315"/>
      <c r="D38" s="67"/>
      <c r="E38" s="241"/>
      <c r="F38" s="163"/>
      <c r="G38" s="163"/>
      <c r="H38" s="163"/>
      <c r="I38" s="163"/>
      <c r="J38" s="163"/>
      <c r="K38" s="163"/>
      <c r="L38" s="188"/>
      <c r="M38" s="241"/>
      <c r="N38" s="163"/>
      <c r="O38" s="188"/>
    </row>
    <row r="39" spans="1:15" ht="15" customHeight="1" x14ac:dyDescent="0.25">
      <c r="A39" s="65">
        <v>16</v>
      </c>
      <c r="B39" s="316"/>
      <c r="C39" s="317"/>
      <c r="D39" s="66"/>
      <c r="E39" s="246"/>
      <c r="F39" s="247"/>
      <c r="G39" s="247"/>
      <c r="H39" s="247"/>
      <c r="I39" s="247"/>
      <c r="J39" s="247"/>
      <c r="K39" s="247"/>
      <c r="L39" s="248"/>
      <c r="M39" s="246"/>
      <c r="N39" s="247"/>
      <c r="O39" s="248"/>
    </row>
    <row r="40" spans="1:15" ht="15" customHeight="1" x14ac:dyDescent="0.25">
      <c r="A40" s="68"/>
      <c r="B40" s="69"/>
      <c r="C40" s="69"/>
      <c r="D40" s="70"/>
      <c r="E40" s="46"/>
      <c r="F40" s="48"/>
      <c r="G40" s="14"/>
      <c r="H40" s="48"/>
      <c r="I40" s="48"/>
      <c r="J40" s="48"/>
      <c r="K40" s="48"/>
      <c r="L40" s="48"/>
      <c r="M40" s="48"/>
      <c r="N40" s="48"/>
      <c r="O40" s="48"/>
    </row>
    <row r="41" spans="1:15" ht="17.100000000000001" customHeight="1" x14ac:dyDescent="0.25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17.100000000000001" customHeight="1" x14ac:dyDescent="0.2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ht="17.100000000000001" customHeight="1" x14ac:dyDescent="0.2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ht="17.100000000000001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ht="17.100000000000001" customHeight="1" x14ac:dyDescent="0.2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ht="17.100000000000001" customHeight="1" x14ac:dyDescent="0.2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ht="17.100000000000001" customHeight="1" x14ac:dyDescent="0.25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ht="17.100000000000001" customHeight="1" x14ac:dyDescent="0.2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t="17.100000000000001" customHeight="1" x14ac:dyDescent="0.2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t="17.100000000000001" customHeight="1" x14ac:dyDescent="0.2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17.100000000000001" customHeight="1" x14ac:dyDescent="0.2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t="17.100000000000001" customHeight="1" x14ac:dyDescent="0.25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ht="17.100000000000001" customHeight="1" x14ac:dyDescent="0.25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ht="17.100000000000001" customHeight="1" x14ac:dyDescent="0.25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17.100000000000001" customHeight="1" x14ac:dyDescent="0.25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ht="17.100000000000001" customHeight="1" x14ac:dyDescent="0.25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ht="15" customHeight="1" x14ac:dyDescent="0.25">
      <c r="A57" s="49"/>
      <c r="B57" s="50"/>
      <c r="C57" s="155" t="s">
        <v>20</v>
      </c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</row>
  </sheetData>
  <mergeCells count="71">
    <mergeCell ref="B37:C37"/>
    <mergeCell ref="B38:C38"/>
    <mergeCell ref="B39:C39"/>
    <mergeCell ref="B32:C32"/>
    <mergeCell ref="B33:C33"/>
    <mergeCell ref="B34:C34"/>
    <mergeCell ref="B35:C35"/>
    <mergeCell ref="B36:C36"/>
    <mergeCell ref="A1:K1"/>
    <mergeCell ref="A4:O4"/>
    <mergeCell ref="A2:B2"/>
    <mergeCell ref="E6:E7"/>
    <mergeCell ref="A3:B3"/>
    <mergeCell ref="A6:A7"/>
    <mergeCell ref="B6:B7"/>
    <mergeCell ref="C6:C7"/>
    <mergeCell ref="L2:M2"/>
    <mergeCell ref="L3:M3"/>
    <mergeCell ref="C57:O57"/>
    <mergeCell ref="A5:O5"/>
    <mergeCell ref="G6:G7"/>
    <mergeCell ref="C3:J3"/>
    <mergeCell ref="C2:J2"/>
    <mergeCell ref="E26:L26"/>
    <mergeCell ref="M32:O32"/>
    <mergeCell ref="A23:C23"/>
    <mergeCell ref="B24:C24"/>
    <mergeCell ref="B25:C25"/>
    <mergeCell ref="B26:C26"/>
    <mergeCell ref="B27:C27"/>
    <mergeCell ref="B28:C28"/>
    <mergeCell ref="B29:C29"/>
    <mergeCell ref="B30:C30"/>
    <mergeCell ref="B31:C31"/>
    <mergeCell ref="M38:O38"/>
    <mergeCell ref="E33:L33"/>
    <mergeCell ref="M33:O33"/>
    <mergeCell ref="M34:O34"/>
    <mergeCell ref="M39:O39"/>
    <mergeCell ref="E34:L34"/>
    <mergeCell ref="E35:L35"/>
    <mergeCell ref="E36:L36"/>
    <mergeCell ref="E37:L37"/>
    <mergeCell ref="E38:L38"/>
    <mergeCell ref="E39:L39"/>
    <mergeCell ref="M36:O36"/>
    <mergeCell ref="M37:O37"/>
    <mergeCell ref="M35:O35"/>
    <mergeCell ref="E30:L30"/>
    <mergeCell ref="M31:O31"/>
    <mergeCell ref="E31:L31"/>
    <mergeCell ref="E32:L32"/>
    <mergeCell ref="E24:L24"/>
    <mergeCell ref="M30:O30"/>
    <mergeCell ref="M24:O24"/>
    <mergeCell ref="E25:L25"/>
    <mergeCell ref="E27:L27"/>
    <mergeCell ref="M25:O25"/>
    <mergeCell ref="M26:O26"/>
    <mergeCell ref="M27:O27"/>
    <mergeCell ref="M28:O28"/>
    <mergeCell ref="M29:O29"/>
    <mergeCell ref="E28:L28"/>
    <mergeCell ref="E29:L29"/>
    <mergeCell ref="M23:O23"/>
    <mergeCell ref="I6:I7"/>
    <mergeCell ref="L6:L7"/>
    <mergeCell ref="L8:L12"/>
    <mergeCell ref="L13:L17"/>
    <mergeCell ref="L18:L22"/>
    <mergeCell ref="E23:L23"/>
  </mergeCells>
  <pageMargins left="0.75" right="0.75" top="1" bottom="1" header="0.5" footer="0.5"/>
  <pageSetup orientation="landscape"/>
  <headerFooter>
    <oddFooter>&amp;L&amp;"Helvetica,Regular"&amp;12&amp;K000000	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showGridLines="0" workbookViewId="0">
      <selection sqref="A1:K1"/>
    </sheetView>
  </sheetViews>
  <sheetFormatPr baseColWidth="10" defaultColWidth="8.09765625" defaultRowHeight="15" customHeight="1" x14ac:dyDescent="0.25"/>
  <cols>
    <col min="1" max="1" width="3" style="71" customWidth="1"/>
    <col min="2" max="2" width="31.09765625" style="71" customWidth="1"/>
    <col min="3" max="9" width="3.3984375" style="71" customWidth="1"/>
    <col min="10" max="11" width="2.69921875" style="71" customWidth="1"/>
    <col min="12" max="12" width="12" style="71" customWidth="1"/>
    <col min="13" max="13" width="9.8984375" style="71" customWidth="1"/>
    <col min="14" max="14" width="8.19921875" style="71" customWidth="1"/>
    <col min="15" max="15" width="10.59765625" style="71" customWidth="1"/>
    <col min="16" max="256" width="8.09765625" style="71" customWidth="1"/>
  </cols>
  <sheetData>
    <row r="1" spans="1:15" ht="13.5" customHeight="1" x14ac:dyDescent="0.25">
      <c r="A1" s="155" t="s">
        <v>0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2" t="s">
        <v>1</v>
      </c>
      <c r="M1" s="3"/>
      <c r="N1" s="4">
        <f>'concentrado datos inicial'!D5</f>
        <v>2014</v>
      </c>
      <c r="O1" s="5">
        <f>'concentrado datos inicial'!E5</f>
        <v>2015</v>
      </c>
    </row>
    <row r="2" spans="1:15" ht="13.5" customHeight="1" x14ac:dyDescent="0.25">
      <c r="A2" s="195" t="s">
        <v>2</v>
      </c>
      <c r="B2" s="196"/>
      <c r="C2" s="286" t="str">
        <f>'concentrado datos inicial'!D2</f>
        <v xml:space="preserve">JUAN DE LA BARRERA </v>
      </c>
      <c r="D2" s="287"/>
      <c r="E2" s="287"/>
      <c r="F2" s="287"/>
      <c r="G2" s="287"/>
      <c r="H2" s="287"/>
      <c r="I2" s="287"/>
      <c r="J2" s="288"/>
      <c r="K2" s="6"/>
      <c r="L2" s="187" t="str">
        <f>'concentrado datos inicial'!D3</f>
        <v>C.C.T.       14DPR3824W</v>
      </c>
      <c r="M2" s="188"/>
      <c r="N2" s="7" t="s">
        <v>3</v>
      </c>
      <c r="O2" s="8" t="str">
        <f>'concentrado datos inicial'!A9</f>
        <v>1°B</v>
      </c>
    </row>
    <row r="3" spans="1:15" ht="13.5" customHeight="1" x14ac:dyDescent="0.25">
      <c r="A3" s="197" t="s">
        <v>4</v>
      </c>
      <c r="B3" s="198"/>
      <c r="C3" s="241"/>
      <c r="D3" s="163"/>
      <c r="E3" s="163"/>
      <c r="F3" s="163"/>
      <c r="G3" s="163"/>
      <c r="H3" s="163"/>
      <c r="I3" s="163"/>
      <c r="J3" s="188"/>
      <c r="K3" s="9"/>
      <c r="L3" s="187" t="str">
        <f>'concentrado datos inicial'!D4</f>
        <v>VICTOR SALINAS</v>
      </c>
      <c r="M3" s="188"/>
      <c r="N3" s="10" t="s">
        <v>5</v>
      </c>
      <c r="O3" s="8">
        <f>'concentrado datos inicial'!D9</f>
        <v>0</v>
      </c>
    </row>
    <row r="4" spans="1:15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ht="30.75" customHeight="1" x14ac:dyDescent="0.25">
      <c r="A5" s="293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ht="19.5" customHeight="1" x14ac:dyDescent="0.25">
      <c r="A6" s="218" t="s">
        <v>7</v>
      </c>
      <c r="B6" s="218" t="s">
        <v>8</v>
      </c>
      <c r="C6" s="295" t="s">
        <v>9</v>
      </c>
      <c r="D6" s="51"/>
      <c r="E6" s="289" t="s">
        <v>10</v>
      </c>
      <c r="F6" s="52"/>
      <c r="G6" s="291" t="s">
        <v>11</v>
      </c>
      <c r="H6" s="51"/>
      <c r="I6" s="289" t="s">
        <v>12</v>
      </c>
      <c r="J6" s="53"/>
      <c r="K6" s="12"/>
      <c r="L6" s="218" t="s">
        <v>13</v>
      </c>
      <c r="M6" s="13"/>
      <c r="N6" s="14"/>
      <c r="O6" s="15"/>
    </row>
    <row r="7" spans="1:15" ht="15" customHeight="1" x14ac:dyDescent="0.25">
      <c r="A7" s="219"/>
      <c r="B7" s="219"/>
      <c r="C7" s="292"/>
      <c r="D7" s="54"/>
      <c r="E7" s="290"/>
      <c r="F7" s="54"/>
      <c r="G7" s="292"/>
      <c r="H7" s="54"/>
      <c r="I7" s="290"/>
      <c r="J7" s="55"/>
      <c r="K7" s="17"/>
      <c r="L7" s="219"/>
      <c r="M7" s="18">
        <f>(K8+K11+K14+K17+K20)/5</f>
        <v>0</v>
      </c>
      <c r="N7" s="19">
        <f>(K9+K12+K15+K18+K21)/5</f>
        <v>0</v>
      </c>
      <c r="O7" s="20">
        <f>(K10+K13+K16+K19+K22)/5</f>
        <v>0</v>
      </c>
    </row>
    <row r="8" spans="1:15" ht="23.25" customHeight="1" x14ac:dyDescent="0.25">
      <c r="A8" s="21">
        <v>1</v>
      </c>
      <c r="B8" s="22" t="str">
        <f>'preguntas p evaluar'!B2:B27</f>
        <v>Los alumnos reconocen cual es su postura y de qué forma la puede mejorar.</v>
      </c>
      <c r="C8" s="23"/>
      <c r="D8" s="56">
        <f t="shared" ref="D8:D22" si="0">C8*100/1</f>
        <v>0</v>
      </c>
      <c r="E8" s="25"/>
      <c r="F8" s="56">
        <f t="shared" ref="F8:F22" si="1">E8*90/1</f>
        <v>0</v>
      </c>
      <c r="G8" s="26"/>
      <c r="H8" s="56">
        <f t="shared" ref="H8:H22" si="2">G8*80/1</f>
        <v>0</v>
      </c>
      <c r="I8" s="25"/>
      <c r="J8" s="56">
        <f t="shared" ref="J8:J22" si="3">I8*70/1</f>
        <v>0</v>
      </c>
      <c r="K8" s="27">
        <f t="shared" ref="K8:K22" si="4">D8+F8+H8+J8</f>
        <v>0</v>
      </c>
      <c r="L8" s="296" t="b">
        <f>IF(M7=100,"DESTACADO",IF(M7=90,"SATISFACTORIO",IF(M7=80,"BASICO",IF(M7=70,"SUFICIENTE",IF(M7=60,"INSUFICIENTE",IF(M7=95,"DESTACADO",IF(M7=85,"SATISFACTORIO",IF(M7=75,"BASICO",IF(M7=65,"SUFICIENTE",IF(M7=55,"INSUFICIENTE"))))))))))</f>
        <v>0</v>
      </c>
      <c r="M8" s="28" t="s">
        <v>14</v>
      </c>
      <c r="N8" s="19" t="s">
        <v>15</v>
      </c>
      <c r="O8" s="20" t="s">
        <v>16</v>
      </c>
    </row>
    <row r="9" spans="1:15" ht="28.5" customHeight="1" x14ac:dyDescent="0.25">
      <c r="A9" s="21">
        <v>2</v>
      </c>
      <c r="B9" s="29" t="str">
        <f>'preguntas p evaluar'!B28</f>
        <v xml:space="preserve">Los alumnos saben cómo utilizar sus habilidades motrices y a la vez sacarles provecho para desarrollar su táctica. </v>
      </c>
      <c r="C9" s="23"/>
      <c r="D9" s="56">
        <f t="shared" si="0"/>
        <v>0</v>
      </c>
      <c r="E9" s="25"/>
      <c r="F9" s="56">
        <f t="shared" si="1"/>
        <v>0</v>
      </c>
      <c r="G9" s="26"/>
      <c r="H9" s="56">
        <f t="shared" si="2"/>
        <v>0</v>
      </c>
      <c r="I9" s="25"/>
      <c r="J9" s="56">
        <f t="shared" si="3"/>
        <v>0</v>
      </c>
      <c r="K9" s="27">
        <f t="shared" si="4"/>
        <v>0</v>
      </c>
      <c r="L9" s="297"/>
      <c r="M9" s="30"/>
      <c r="N9" s="31"/>
      <c r="O9" s="32"/>
    </row>
    <row r="10" spans="1:15" ht="24.75" customHeight="1" x14ac:dyDescent="0.25">
      <c r="A10" s="21">
        <v>3</v>
      </c>
      <c r="B10" s="29" t="str">
        <f>'preguntas p evaluar'!B29</f>
        <v>Los alumnos reconocen  la importancia de la Educación Física como un
medio para la conformación de su identidad y el cuidado de la salud.</v>
      </c>
      <c r="C10" s="23"/>
      <c r="D10" s="56">
        <f t="shared" si="0"/>
        <v>0</v>
      </c>
      <c r="E10" s="25"/>
      <c r="F10" s="56">
        <f t="shared" si="1"/>
        <v>0</v>
      </c>
      <c r="G10" s="26"/>
      <c r="H10" s="56">
        <f t="shared" si="2"/>
        <v>0</v>
      </c>
      <c r="I10" s="25"/>
      <c r="J10" s="56">
        <f t="shared" si="3"/>
        <v>0</v>
      </c>
      <c r="K10" s="27">
        <f t="shared" si="4"/>
        <v>0</v>
      </c>
      <c r="L10" s="297"/>
      <c r="M10" s="33"/>
      <c r="N10" s="31"/>
      <c r="O10" s="31"/>
    </row>
    <row r="11" spans="1:15" ht="24.75" customHeight="1" x14ac:dyDescent="0.25">
      <c r="A11" s="21">
        <v>4</v>
      </c>
      <c r="B11" s="29" t="str">
        <f>'preguntas p evaluar'!B30</f>
        <v>Los alumnos detectan las posibilidades para moverse con habilidad.</v>
      </c>
      <c r="C11" s="23"/>
      <c r="D11" s="56">
        <f t="shared" si="0"/>
        <v>0</v>
      </c>
      <c r="E11" s="25"/>
      <c r="F11" s="56">
        <f t="shared" si="1"/>
        <v>0</v>
      </c>
      <c r="G11" s="26"/>
      <c r="H11" s="56">
        <f t="shared" si="2"/>
        <v>0</v>
      </c>
      <c r="I11" s="25"/>
      <c r="J11" s="56">
        <f t="shared" si="3"/>
        <v>0</v>
      </c>
      <c r="K11" s="27">
        <f t="shared" si="4"/>
        <v>0</v>
      </c>
      <c r="L11" s="297"/>
      <c r="M11" s="33"/>
      <c r="N11" s="31"/>
      <c r="O11" s="31"/>
    </row>
    <row r="12" spans="1:15" ht="24.75" customHeight="1" x14ac:dyDescent="0.25">
      <c r="A12" s="21">
        <v>5</v>
      </c>
      <c r="B12" s="29" t="str">
        <f>'preguntas p evaluar'!B31</f>
        <v xml:space="preserve">Los alumnos identifican que libertad, originalidad, imaginación, búsqueda
de nuevas posibilidades y cambio de reglas, son caracterísiticas de la creatividad. </v>
      </c>
      <c r="C12" s="23"/>
      <c r="D12" s="56">
        <f t="shared" si="0"/>
        <v>0</v>
      </c>
      <c r="E12" s="25"/>
      <c r="F12" s="56">
        <f t="shared" si="1"/>
        <v>0</v>
      </c>
      <c r="G12" s="26"/>
      <c r="H12" s="56">
        <f t="shared" si="2"/>
        <v>0</v>
      </c>
      <c r="I12" s="25"/>
      <c r="J12" s="56">
        <f t="shared" si="3"/>
        <v>0</v>
      </c>
      <c r="K12" s="27">
        <f t="shared" si="4"/>
        <v>0</v>
      </c>
      <c r="L12" s="298"/>
      <c r="M12" s="33"/>
      <c r="N12" s="31"/>
      <c r="O12" s="31"/>
    </row>
    <row r="13" spans="1:15" ht="24.75" customHeight="1" x14ac:dyDescent="0.25">
      <c r="A13" s="21">
        <v>6</v>
      </c>
      <c r="B13" s="34" t="str">
        <f>'preguntas p evaluar'!C27</f>
        <v>Los alumnos emplean la creatividad en el trabajo colaborativo</v>
      </c>
      <c r="C13" s="23"/>
      <c r="D13" s="56">
        <f t="shared" si="0"/>
        <v>0</v>
      </c>
      <c r="E13" s="25"/>
      <c r="F13" s="56">
        <f t="shared" si="1"/>
        <v>0</v>
      </c>
      <c r="G13" s="26"/>
      <c r="H13" s="56">
        <f t="shared" si="2"/>
        <v>0</v>
      </c>
      <c r="I13" s="25"/>
      <c r="J13" s="56">
        <f t="shared" si="3"/>
        <v>0</v>
      </c>
      <c r="K13" s="27">
        <f t="shared" si="4"/>
        <v>0</v>
      </c>
      <c r="L13" s="299" t="b">
        <f>IF(N7=100,"DESTACADO",IF(N7=90,"SATISFACTORIO",IF(N7=80,"BASICO",IF(N7=70,"SUFICIENTE",IF(N7=60,"INSUFICIENTE",IF(N7=95,"DESTACADO",IF(N7=85,"SATISFACTORIO",IF(N7=75,"BASICO",IF(N7=65,"SUFICIENTE",IF(N7=55,"INSUFICIENTE"))))))))))</f>
        <v>0</v>
      </c>
      <c r="M13" s="33"/>
      <c r="N13" s="31"/>
      <c r="O13" s="31"/>
    </row>
    <row r="14" spans="1:15" ht="29.25" customHeight="1" x14ac:dyDescent="0.25">
      <c r="A14" s="21">
        <v>7</v>
      </c>
      <c r="B14" s="34" t="str">
        <f>'preguntas p evaluar'!C28</f>
        <v xml:space="preserve">Los alumnos aplican la variabilidad de la práctica para mejorar la táctica del juego. </v>
      </c>
      <c r="C14" s="23"/>
      <c r="D14" s="56">
        <f t="shared" si="0"/>
        <v>0</v>
      </c>
      <c r="E14" s="25"/>
      <c r="F14" s="56">
        <f t="shared" si="1"/>
        <v>0</v>
      </c>
      <c r="G14" s="26"/>
      <c r="H14" s="56">
        <f t="shared" si="2"/>
        <v>0</v>
      </c>
      <c r="I14" s="25"/>
      <c r="J14" s="56">
        <f t="shared" si="3"/>
        <v>0</v>
      </c>
      <c r="K14" s="27">
        <f t="shared" si="4"/>
        <v>0</v>
      </c>
      <c r="L14" s="300"/>
      <c r="M14" s="33"/>
      <c r="N14" s="31"/>
      <c r="O14" s="31"/>
    </row>
    <row r="15" spans="1:15" ht="24.75" customHeight="1" x14ac:dyDescent="0.25">
      <c r="A15" s="21">
        <v>8</v>
      </c>
      <c r="B15" s="34" t="str">
        <f>'preguntas p evaluar'!C29</f>
        <v xml:space="preserve">Los alumnos proponen y realizan acciones para el mejoramiento de la sesión y fuera de ella. </v>
      </c>
      <c r="C15" s="23"/>
      <c r="D15" s="56">
        <f t="shared" si="0"/>
        <v>0</v>
      </c>
      <c r="E15" s="25"/>
      <c r="F15" s="56">
        <f t="shared" si="1"/>
        <v>0</v>
      </c>
      <c r="G15" s="26"/>
      <c r="H15" s="56">
        <f t="shared" si="2"/>
        <v>0</v>
      </c>
      <c r="I15" s="25"/>
      <c r="J15" s="56">
        <f t="shared" si="3"/>
        <v>0</v>
      </c>
      <c r="K15" s="27">
        <f t="shared" si="4"/>
        <v>0</v>
      </c>
      <c r="L15" s="300"/>
      <c r="M15" s="33"/>
      <c r="N15" s="31"/>
      <c r="O15" s="31"/>
    </row>
    <row r="16" spans="1:15" ht="32.25" customHeight="1" x14ac:dyDescent="0.25">
      <c r="A16" s="21">
        <v>9</v>
      </c>
      <c r="B16" s="35" t="str">
        <f>'preguntas p evaluar'!C30</f>
        <v xml:space="preserve">Los alumnos demuestran diferentes maneras de manifestar sus habilidades. </v>
      </c>
      <c r="C16" s="23"/>
      <c r="D16" s="56">
        <f t="shared" si="0"/>
        <v>0</v>
      </c>
      <c r="E16" s="25"/>
      <c r="F16" s="56">
        <f t="shared" si="1"/>
        <v>0</v>
      </c>
      <c r="G16" s="26"/>
      <c r="H16" s="56">
        <f t="shared" si="2"/>
        <v>0</v>
      </c>
      <c r="I16" s="25"/>
      <c r="J16" s="56">
        <f t="shared" si="3"/>
        <v>0</v>
      </c>
      <c r="K16" s="27">
        <f t="shared" si="4"/>
        <v>0</v>
      </c>
      <c r="L16" s="300"/>
      <c r="M16" s="33"/>
      <c r="N16" s="31"/>
      <c r="O16" s="31"/>
    </row>
    <row r="17" spans="1:15" ht="24.75" customHeight="1" x14ac:dyDescent="0.25">
      <c r="A17" s="21">
        <v>10</v>
      </c>
      <c r="B17" s="34" t="str">
        <f>'preguntas p evaluar'!C31</f>
        <v>Los alumnos aplican diversas acciones motices para descubrir de manera creativa nuevas posibilidades de desempeño</v>
      </c>
      <c r="C17" s="23"/>
      <c r="D17" s="56">
        <f t="shared" si="0"/>
        <v>0</v>
      </c>
      <c r="E17" s="25"/>
      <c r="F17" s="56">
        <f t="shared" si="1"/>
        <v>0</v>
      </c>
      <c r="G17" s="26"/>
      <c r="H17" s="56">
        <f t="shared" si="2"/>
        <v>0</v>
      </c>
      <c r="I17" s="25"/>
      <c r="J17" s="56">
        <f t="shared" si="3"/>
        <v>0</v>
      </c>
      <c r="K17" s="27">
        <f t="shared" si="4"/>
        <v>0</v>
      </c>
      <c r="L17" s="301"/>
      <c r="M17" s="33"/>
      <c r="N17" s="31"/>
      <c r="O17" s="31"/>
    </row>
    <row r="18" spans="1:15" ht="24.75" customHeight="1" x14ac:dyDescent="0.25">
      <c r="A18" s="21">
        <v>11</v>
      </c>
      <c r="B18" s="36" t="str">
        <f>'preguntas p evaluar'!D27</f>
        <v xml:space="preserve">Los alumnos le dan intencionalidad y significado a su cuerpo. </v>
      </c>
      <c r="C18" s="23"/>
      <c r="D18" s="56">
        <f t="shared" si="0"/>
        <v>0</v>
      </c>
      <c r="E18" s="25"/>
      <c r="F18" s="56">
        <f t="shared" si="1"/>
        <v>0</v>
      </c>
      <c r="G18" s="26"/>
      <c r="H18" s="56">
        <f t="shared" si="2"/>
        <v>0</v>
      </c>
      <c r="I18" s="25"/>
      <c r="J18" s="56">
        <f t="shared" si="3"/>
        <v>0</v>
      </c>
      <c r="K18" s="27">
        <f t="shared" si="4"/>
        <v>0</v>
      </c>
      <c r="L18" s="302" t="b">
        <f>IF(O7=100,"DESTACADO",IF(O7=90,"SATISFACTORIO",IF(O7=80,"BASICO",IF(O7=70,"SUFICIENTE",IF(O7=60,"INSUFICIENTE",IF(O7=95,"DESTACADO",IF(O7=85,"SATISFACTORIO",IF(O7=75,"BASICO",IF(O7=65,"SUFICIENTE",IF(O7=55,"INSUFICIENTE"))))))))))</f>
        <v>0</v>
      </c>
      <c r="M18" s="33"/>
      <c r="N18" s="31"/>
      <c r="O18" s="31"/>
    </row>
    <row r="19" spans="1:15" ht="24.75" customHeight="1" x14ac:dyDescent="0.25">
      <c r="A19" s="21">
        <v>12</v>
      </c>
      <c r="B19" s="36" t="str">
        <f>'preguntas p evaluar'!D28</f>
        <v xml:space="preserve">Los alumnos aplican las normas básicas de convivencia como parte esencial del juego y la vida. </v>
      </c>
      <c r="C19" s="23"/>
      <c r="D19" s="56">
        <f t="shared" si="0"/>
        <v>0</v>
      </c>
      <c r="E19" s="25"/>
      <c r="F19" s="56">
        <f t="shared" si="1"/>
        <v>0</v>
      </c>
      <c r="G19" s="26"/>
      <c r="H19" s="56">
        <f t="shared" si="2"/>
        <v>0</v>
      </c>
      <c r="I19" s="25"/>
      <c r="J19" s="56">
        <f t="shared" si="3"/>
        <v>0</v>
      </c>
      <c r="K19" s="27">
        <f t="shared" si="4"/>
        <v>0</v>
      </c>
      <c r="L19" s="303"/>
      <c r="M19" s="33"/>
      <c r="N19" s="31"/>
      <c r="O19" s="31"/>
    </row>
    <row r="20" spans="1:15" ht="27" customHeight="1" x14ac:dyDescent="0.25">
      <c r="A20" s="21">
        <v>13</v>
      </c>
      <c r="B20" s="36" t="str">
        <f>'preguntas p evaluar'!D29</f>
        <v xml:space="preserve">Los alumnos recocen y aplican lo aprendido en la sesión como  los valores  y hábitos de higiene, para aplicarlos en su vida diaria. </v>
      </c>
      <c r="C20" s="23"/>
      <c r="D20" s="56">
        <f t="shared" si="0"/>
        <v>0</v>
      </c>
      <c r="E20" s="25"/>
      <c r="F20" s="56">
        <f t="shared" si="1"/>
        <v>0</v>
      </c>
      <c r="G20" s="26"/>
      <c r="H20" s="56">
        <f t="shared" si="2"/>
        <v>0</v>
      </c>
      <c r="I20" s="25"/>
      <c r="J20" s="56">
        <f t="shared" si="3"/>
        <v>0</v>
      </c>
      <c r="K20" s="27">
        <f t="shared" si="4"/>
        <v>0</v>
      </c>
      <c r="L20" s="303"/>
      <c r="M20" s="33"/>
      <c r="N20" s="31"/>
      <c r="O20" s="31"/>
    </row>
    <row r="21" spans="1:15" ht="24.75" customHeight="1" x14ac:dyDescent="0.25">
      <c r="A21" s="21">
        <v>14</v>
      </c>
      <c r="B21" s="36" t="str">
        <f>'preguntas p evaluar'!D30</f>
        <v xml:space="preserve">Los alumnos aprenden al obervar los desempeños de sus compañeros. </v>
      </c>
      <c r="C21" s="23"/>
      <c r="D21" s="56">
        <f t="shared" si="0"/>
        <v>0</v>
      </c>
      <c r="E21" s="25"/>
      <c r="F21" s="56">
        <f t="shared" si="1"/>
        <v>0</v>
      </c>
      <c r="G21" s="26"/>
      <c r="H21" s="56">
        <f t="shared" si="2"/>
        <v>0</v>
      </c>
      <c r="I21" s="25"/>
      <c r="J21" s="56">
        <f t="shared" si="3"/>
        <v>0</v>
      </c>
      <c r="K21" s="27">
        <f t="shared" si="4"/>
        <v>0</v>
      </c>
      <c r="L21" s="303"/>
      <c r="M21" s="33"/>
      <c r="N21" s="31"/>
      <c r="O21" s="31"/>
    </row>
    <row r="22" spans="1:15" ht="26.25" customHeight="1" x14ac:dyDescent="0.25">
      <c r="A22" s="21">
        <v>15</v>
      </c>
      <c r="B22" s="36" t="str">
        <f>'preguntas p evaluar'!D31</f>
        <v>Los alumnos colaboran para optimizar el trabajo de la sesion</v>
      </c>
      <c r="C22" s="37"/>
      <c r="D22" s="57">
        <f t="shared" si="0"/>
        <v>0</v>
      </c>
      <c r="E22" s="38"/>
      <c r="F22" s="57">
        <f t="shared" si="1"/>
        <v>0</v>
      </c>
      <c r="G22" s="39"/>
      <c r="H22" s="57">
        <f t="shared" si="2"/>
        <v>0</v>
      </c>
      <c r="I22" s="38"/>
      <c r="J22" s="57">
        <f t="shared" si="3"/>
        <v>0</v>
      </c>
      <c r="K22" s="27">
        <f t="shared" si="4"/>
        <v>0</v>
      </c>
      <c r="L22" s="304"/>
      <c r="M22" s="40"/>
      <c r="N22" s="3"/>
      <c r="O22" s="3"/>
    </row>
    <row r="23" spans="1:15" ht="13.5" customHeight="1" x14ac:dyDescent="0.25">
      <c r="A23" s="305" t="s">
        <v>17</v>
      </c>
      <c r="B23" s="306"/>
      <c r="C23" s="307"/>
      <c r="D23" s="58"/>
      <c r="E23" s="318" t="s">
        <v>18</v>
      </c>
      <c r="F23" s="319"/>
      <c r="G23" s="319"/>
      <c r="H23" s="319"/>
      <c r="I23" s="319"/>
      <c r="J23" s="319"/>
      <c r="K23" s="320"/>
      <c r="L23" s="321"/>
      <c r="M23" s="152" t="s">
        <v>19</v>
      </c>
      <c r="N23" s="153"/>
      <c r="O23" s="154"/>
    </row>
    <row r="24" spans="1:15" ht="13.5" customHeight="1" x14ac:dyDescent="0.25">
      <c r="A24" s="21">
        <v>1</v>
      </c>
      <c r="B24" s="241"/>
      <c r="C24" s="188"/>
      <c r="D24" s="12"/>
      <c r="E24" s="241"/>
      <c r="F24" s="163"/>
      <c r="G24" s="163"/>
      <c r="H24" s="163"/>
      <c r="I24" s="163"/>
      <c r="J24" s="163"/>
      <c r="K24" s="163"/>
      <c r="L24" s="188"/>
      <c r="M24" s="241"/>
      <c r="N24" s="163"/>
      <c r="O24" s="188"/>
    </row>
    <row r="25" spans="1:15" ht="13.5" customHeight="1" x14ac:dyDescent="0.25">
      <c r="A25" s="42">
        <v>2</v>
      </c>
      <c r="B25" s="246"/>
      <c r="C25" s="248"/>
      <c r="D25" s="59"/>
      <c r="E25" s="246"/>
      <c r="F25" s="247"/>
      <c r="G25" s="247"/>
      <c r="H25" s="247"/>
      <c r="I25" s="247"/>
      <c r="J25" s="247"/>
      <c r="K25" s="247"/>
      <c r="L25" s="248"/>
      <c r="M25" s="246"/>
      <c r="N25" s="247"/>
      <c r="O25" s="248"/>
    </row>
    <row r="26" spans="1:15" ht="13.5" customHeight="1" x14ac:dyDescent="0.25">
      <c r="A26" s="21">
        <v>3</v>
      </c>
      <c r="B26" s="241"/>
      <c r="C26" s="188"/>
      <c r="D26" s="12"/>
      <c r="E26" s="241"/>
      <c r="F26" s="163"/>
      <c r="G26" s="163"/>
      <c r="H26" s="163"/>
      <c r="I26" s="163"/>
      <c r="J26" s="163"/>
      <c r="K26" s="163"/>
      <c r="L26" s="188"/>
      <c r="M26" s="241"/>
      <c r="N26" s="163"/>
      <c r="O26" s="188"/>
    </row>
    <row r="27" spans="1:15" ht="13.5" customHeight="1" x14ac:dyDescent="0.25">
      <c r="A27" s="42">
        <v>4</v>
      </c>
      <c r="B27" s="246"/>
      <c r="C27" s="248"/>
      <c r="D27" s="59"/>
      <c r="E27" s="246"/>
      <c r="F27" s="247"/>
      <c r="G27" s="247"/>
      <c r="H27" s="247"/>
      <c r="I27" s="247"/>
      <c r="J27" s="247"/>
      <c r="K27" s="247"/>
      <c r="L27" s="248"/>
      <c r="M27" s="246"/>
      <c r="N27" s="247"/>
      <c r="O27" s="248"/>
    </row>
    <row r="28" spans="1:15" ht="13.5" customHeight="1" x14ac:dyDescent="0.25">
      <c r="A28" s="21">
        <v>5</v>
      </c>
      <c r="B28" s="241"/>
      <c r="C28" s="188"/>
      <c r="D28" s="12"/>
      <c r="E28" s="241"/>
      <c r="F28" s="163"/>
      <c r="G28" s="163"/>
      <c r="H28" s="163"/>
      <c r="I28" s="163"/>
      <c r="J28" s="163"/>
      <c r="K28" s="163"/>
      <c r="L28" s="188"/>
      <c r="M28" s="241"/>
      <c r="N28" s="163"/>
      <c r="O28" s="188"/>
    </row>
    <row r="29" spans="1:15" ht="13.5" customHeight="1" x14ac:dyDescent="0.25">
      <c r="A29" s="42">
        <v>6</v>
      </c>
      <c r="B29" s="246"/>
      <c r="C29" s="248"/>
      <c r="D29" s="59"/>
      <c r="E29" s="246"/>
      <c r="F29" s="247"/>
      <c r="G29" s="247"/>
      <c r="H29" s="247"/>
      <c r="I29" s="247"/>
      <c r="J29" s="247"/>
      <c r="K29" s="247"/>
      <c r="L29" s="248"/>
      <c r="M29" s="246"/>
      <c r="N29" s="247"/>
      <c r="O29" s="248"/>
    </row>
    <row r="30" spans="1:15" ht="13.5" customHeight="1" x14ac:dyDescent="0.25">
      <c r="A30" s="21">
        <v>7</v>
      </c>
      <c r="B30" s="241"/>
      <c r="C30" s="188"/>
      <c r="D30" s="12"/>
      <c r="E30" s="241"/>
      <c r="F30" s="163"/>
      <c r="G30" s="163"/>
      <c r="H30" s="163"/>
      <c r="I30" s="163"/>
      <c r="J30" s="163"/>
      <c r="K30" s="163"/>
      <c r="L30" s="188"/>
      <c r="M30" s="241"/>
      <c r="N30" s="163"/>
      <c r="O30" s="188"/>
    </row>
    <row r="31" spans="1:15" ht="13.5" customHeight="1" x14ac:dyDescent="0.25">
      <c r="A31" s="42">
        <v>8</v>
      </c>
      <c r="B31" s="246"/>
      <c r="C31" s="248"/>
      <c r="D31" s="59"/>
      <c r="E31" s="246"/>
      <c r="F31" s="247"/>
      <c r="G31" s="247"/>
      <c r="H31" s="247"/>
      <c r="I31" s="247"/>
      <c r="J31" s="247"/>
      <c r="K31" s="247"/>
      <c r="L31" s="248"/>
      <c r="M31" s="246"/>
      <c r="N31" s="247"/>
      <c r="O31" s="248"/>
    </row>
    <row r="32" spans="1:15" ht="15" customHeight="1" x14ac:dyDescent="0.25">
      <c r="A32" s="21">
        <v>9</v>
      </c>
      <c r="B32" s="241"/>
      <c r="C32" s="188"/>
      <c r="D32" s="12"/>
      <c r="E32" s="241"/>
      <c r="F32" s="163"/>
      <c r="G32" s="163"/>
      <c r="H32" s="163"/>
      <c r="I32" s="163"/>
      <c r="J32" s="163"/>
      <c r="K32" s="163"/>
      <c r="L32" s="188"/>
      <c r="M32" s="241"/>
      <c r="N32" s="163"/>
      <c r="O32" s="188"/>
    </row>
    <row r="33" spans="1:15" ht="15" customHeight="1" x14ac:dyDescent="0.25">
      <c r="A33" s="42">
        <v>10</v>
      </c>
      <c r="B33" s="246"/>
      <c r="C33" s="248"/>
      <c r="D33" s="59"/>
      <c r="E33" s="246"/>
      <c r="F33" s="247"/>
      <c r="G33" s="247"/>
      <c r="H33" s="247"/>
      <c r="I33" s="247"/>
      <c r="J33" s="247"/>
      <c r="K33" s="247"/>
      <c r="L33" s="248"/>
      <c r="M33" s="246"/>
      <c r="N33" s="247"/>
      <c r="O33" s="248"/>
    </row>
    <row r="34" spans="1:15" ht="15" customHeight="1" x14ac:dyDescent="0.25">
      <c r="A34" s="21">
        <v>11</v>
      </c>
      <c r="B34" s="241"/>
      <c r="C34" s="188"/>
      <c r="D34" s="12"/>
      <c r="E34" s="241"/>
      <c r="F34" s="163"/>
      <c r="G34" s="163"/>
      <c r="H34" s="163"/>
      <c r="I34" s="163"/>
      <c r="J34" s="163"/>
      <c r="K34" s="163"/>
      <c r="L34" s="188"/>
      <c r="M34" s="241"/>
      <c r="N34" s="163"/>
      <c r="O34" s="188"/>
    </row>
    <row r="35" spans="1:15" ht="15" customHeight="1" x14ac:dyDescent="0.25">
      <c r="A35" s="42">
        <v>12</v>
      </c>
      <c r="B35" s="246"/>
      <c r="C35" s="248"/>
      <c r="D35" s="59"/>
      <c r="E35" s="246"/>
      <c r="F35" s="247"/>
      <c r="G35" s="247"/>
      <c r="H35" s="247"/>
      <c r="I35" s="247"/>
      <c r="J35" s="247"/>
      <c r="K35" s="247"/>
      <c r="L35" s="248"/>
      <c r="M35" s="246"/>
      <c r="N35" s="247"/>
      <c r="O35" s="248"/>
    </row>
    <row r="36" spans="1:15" ht="15" customHeight="1" x14ac:dyDescent="0.25">
      <c r="A36" s="21">
        <v>13</v>
      </c>
      <c r="B36" s="241"/>
      <c r="C36" s="188"/>
      <c r="D36" s="12"/>
      <c r="E36" s="241"/>
      <c r="F36" s="163"/>
      <c r="G36" s="163"/>
      <c r="H36" s="163"/>
      <c r="I36" s="163"/>
      <c r="J36" s="163"/>
      <c r="K36" s="163"/>
      <c r="L36" s="188"/>
      <c r="M36" s="241"/>
      <c r="N36" s="163"/>
      <c r="O36" s="188"/>
    </row>
    <row r="37" spans="1:15" ht="15" customHeight="1" x14ac:dyDescent="0.25">
      <c r="A37" s="42">
        <v>14</v>
      </c>
      <c r="B37" s="246"/>
      <c r="C37" s="248"/>
      <c r="D37" s="59"/>
      <c r="E37" s="246"/>
      <c r="F37" s="247"/>
      <c r="G37" s="247"/>
      <c r="H37" s="247"/>
      <c r="I37" s="247"/>
      <c r="J37" s="247"/>
      <c r="K37" s="247"/>
      <c r="L37" s="248"/>
      <c r="M37" s="246"/>
      <c r="N37" s="247"/>
      <c r="O37" s="248"/>
    </row>
    <row r="38" spans="1:15" ht="15" customHeight="1" x14ac:dyDescent="0.25">
      <c r="A38" s="21">
        <v>15</v>
      </c>
      <c r="B38" s="241"/>
      <c r="C38" s="188"/>
      <c r="D38" s="12"/>
      <c r="E38" s="241"/>
      <c r="F38" s="163"/>
      <c r="G38" s="163"/>
      <c r="H38" s="163"/>
      <c r="I38" s="163"/>
      <c r="J38" s="163"/>
      <c r="K38" s="163"/>
      <c r="L38" s="188"/>
      <c r="M38" s="241"/>
      <c r="N38" s="163"/>
      <c r="O38" s="188"/>
    </row>
    <row r="39" spans="1:15" ht="15" customHeight="1" x14ac:dyDescent="0.25">
      <c r="A39" s="42">
        <v>16</v>
      </c>
      <c r="B39" s="246"/>
      <c r="C39" s="248"/>
      <c r="D39" s="59"/>
      <c r="E39" s="246"/>
      <c r="F39" s="247"/>
      <c r="G39" s="247"/>
      <c r="H39" s="247"/>
      <c r="I39" s="247"/>
      <c r="J39" s="247"/>
      <c r="K39" s="247"/>
      <c r="L39" s="248"/>
      <c r="M39" s="246"/>
      <c r="N39" s="247"/>
      <c r="O39" s="248"/>
    </row>
    <row r="40" spans="1:15" ht="15" customHeight="1" x14ac:dyDescent="0.25">
      <c r="A40" s="44"/>
      <c r="B40" s="14"/>
      <c r="C40" s="14"/>
      <c r="D40" s="14"/>
      <c r="E40" s="46"/>
      <c r="F40" s="48"/>
      <c r="G40" s="14"/>
      <c r="H40" s="48"/>
      <c r="I40" s="48"/>
      <c r="J40" s="48"/>
      <c r="K40" s="48"/>
      <c r="L40" s="48"/>
      <c r="M40" s="48"/>
      <c r="N40" s="48"/>
      <c r="O40" s="48"/>
    </row>
    <row r="41" spans="1:15" ht="17.100000000000001" customHeight="1" x14ac:dyDescent="0.25">
      <c r="A41" s="49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17.100000000000001" customHeight="1" x14ac:dyDescent="0.2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ht="17.100000000000001" customHeight="1" x14ac:dyDescent="0.2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ht="17.100000000000001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ht="17.100000000000001" customHeight="1" x14ac:dyDescent="0.2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ht="17.100000000000001" customHeight="1" x14ac:dyDescent="0.2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ht="17.100000000000001" customHeight="1" x14ac:dyDescent="0.25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ht="17.100000000000001" customHeight="1" x14ac:dyDescent="0.2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t="17.100000000000001" customHeight="1" x14ac:dyDescent="0.2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t="17.100000000000001" customHeight="1" x14ac:dyDescent="0.2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17.100000000000001" customHeight="1" x14ac:dyDescent="0.2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t="17.100000000000001" customHeight="1" x14ac:dyDescent="0.25">
      <c r="A52" s="49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ht="17.100000000000001" customHeight="1" x14ac:dyDescent="0.25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ht="17.100000000000001" customHeight="1" x14ac:dyDescent="0.25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17.100000000000001" customHeight="1" x14ac:dyDescent="0.25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ht="17.100000000000001" customHeight="1" x14ac:dyDescent="0.25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ht="15" customHeight="1" x14ac:dyDescent="0.25">
      <c r="A57" s="49"/>
      <c r="B57" s="50"/>
      <c r="C57" s="155" t="s">
        <v>20</v>
      </c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</row>
  </sheetData>
  <mergeCells count="71">
    <mergeCell ref="C57:O57"/>
    <mergeCell ref="B38:C38"/>
    <mergeCell ref="E38:L38"/>
    <mergeCell ref="B39:C39"/>
    <mergeCell ref="E39:L39"/>
    <mergeCell ref="M39:O39"/>
    <mergeCell ref="M38:O38"/>
    <mergeCell ref="B37:C37"/>
    <mergeCell ref="E37:L37"/>
    <mergeCell ref="M37:O37"/>
    <mergeCell ref="B32:C32"/>
    <mergeCell ref="E32:L32"/>
    <mergeCell ref="B33:C33"/>
    <mergeCell ref="E33:L33"/>
    <mergeCell ref="M35:O35"/>
    <mergeCell ref="B34:C34"/>
    <mergeCell ref="E34:L34"/>
    <mergeCell ref="B35:C35"/>
    <mergeCell ref="E35:L35"/>
    <mergeCell ref="B36:C36"/>
    <mergeCell ref="E36:L36"/>
    <mergeCell ref="M36:O36"/>
    <mergeCell ref="M27:O27"/>
    <mergeCell ref="B28:C28"/>
    <mergeCell ref="E28:L28"/>
    <mergeCell ref="M34:O34"/>
    <mergeCell ref="M28:O28"/>
    <mergeCell ref="B29:C29"/>
    <mergeCell ref="E29:L29"/>
    <mergeCell ref="B30:C30"/>
    <mergeCell ref="E30:L30"/>
    <mergeCell ref="B31:C31"/>
    <mergeCell ref="E31:L31"/>
    <mergeCell ref="M33:O33"/>
    <mergeCell ref="E26:L26"/>
    <mergeCell ref="M32:O32"/>
    <mergeCell ref="E23:L23"/>
    <mergeCell ref="M29:O29"/>
    <mergeCell ref="B24:C24"/>
    <mergeCell ref="E24:L24"/>
    <mergeCell ref="M30:O30"/>
    <mergeCell ref="M24:O24"/>
    <mergeCell ref="B25:C25"/>
    <mergeCell ref="E25:L25"/>
    <mergeCell ref="M31:O31"/>
    <mergeCell ref="M25:O25"/>
    <mergeCell ref="B26:C26"/>
    <mergeCell ref="M26:O26"/>
    <mergeCell ref="B27:C27"/>
    <mergeCell ref="E27:L27"/>
    <mergeCell ref="E6:E7"/>
    <mergeCell ref="C3:J3"/>
    <mergeCell ref="G6:G7"/>
    <mergeCell ref="L3:M3"/>
    <mergeCell ref="M23:O23"/>
    <mergeCell ref="A4:O4"/>
    <mergeCell ref="A5:O5"/>
    <mergeCell ref="A6:A7"/>
    <mergeCell ref="B6:B7"/>
    <mergeCell ref="C6:C7"/>
    <mergeCell ref="I6:I7"/>
    <mergeCell ref="L6:L7"/>
    <mergeCell ref="L8:L12"/>
    <mergeCell ref="L13:L17"/>
    <mergeCell ref="L18:L22"/>
    <mergeCell ref="A23:C23"/>
    <mergeCell ref="A1:K1"/>
    <mergeCell ref="A2:B2"/>
    <mergeCell ref="C2:J2"/>
    <mergeCell ref="L2:M2"/>
    <mergeCell ref="A3:B3"/>
  </mergeCells>
  <pageMargins left="0.75" right="0.75" top="1" bottom="1" header="0.5" footer="0.5"/>
  <pageSetup orientation="landscape"/>
  <headerFooter>
    <oddFooter>&amp;L&amp;"Helvetica,Regular"&amp;12&amp;K000000	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zoomScale="75" zoomScaleNormal="120" zoomScaleSheetLayoutView="98" zoomScalePageLayoutView="75" workbookViewId="0">
      <selection activeCell="B12" sqref="B12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inicial'!A9</f>
        <v>1°B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inicial'!D9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evaluar'!B2</f>
        <v>Los alumnos conoce cuales son las partes que integran su cuerpo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evaluar'!B3</f>
        <v>El alumno identifica semajanzas y diferencias respecto a sus compañeros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evaluar'!B4</f>
        <v>Los alumnos identifica la ubicación de las cosas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evaluar'!B5</f>
        <v>Los alumnos propone como hacer las cosas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evaluar'!B6</f>
        <v>Los alumnos conocen los PBM, su utilidad y los relaciona con la vida diaria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evaluar'!C2</f>
        <v>Los alumno se comunica de diferentes maneras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evaluar'!C3</f>
        <v>Los alumnos proponen juegos en lo individual y lo colectivo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evaluar'!C4</f>
        <v>Los alumnos aplican juegos o actividades de la escuela en su vida diaria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evaluar'!C5</f>
        <v>Los alumnos distinguen la velocidad de sus movimientos y la de sus compañeros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evaluar'!C6</f>
        <v>Los alumnos proponen y realizan diferentes maneras de llegar a un punto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evaluar'!D2</f>
        <v>Los alumnos identifican sus posibildades de accion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evaluar'!D3</f>
        <v>Los alumnos distinguen la amistad como un valor para el trabajo en equipo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evaluar'!D4</f>
        <v>Los alumnos distinguen que trabajar en equipo para lograr algo es mas facil y rapido que de manera individual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evaluar'!D5</f>
        <v>Los alumnos distinguen las actividades en las que se juega mejor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evaluar'!D6</f>
        <v xml:space="preserve">Los alumnos reconocen las diferencias de los demas y las imitan para mejorar su desempeño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0j1j58bNt5SUFsLgLjubIxUZ7/SSVYv3guxzss04aGe8oIeeFdUpOIKQAJqmJYq2hOqlsWMxUsR682SqbwlKmA==" saltValue="r8M/zkd04oGSMZIIRa7xo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A23" sqref="A23:C23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inicial'!A10</f>
        <v>2°A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inicial'!D10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0</v>
      </c>
      <c r="P7" s="126">
        <f>(K18+K19+K20+K21+K22)/5</f>
        <v>32</v>
      </c>
      <c r="Q7" s="120"/>
    </row>
    <row r="8" spans="1:17" ht="35.25" customHeight="1" x14ac:dyDescent="0.25">
      <c r="A8" s="21">
        <v>1</v>
      </c>
      <c r="B8" s="140" t="str">
        <f>'preguntas p evaluar'!B7</f>
        <v>Los alumnos sabe como comunicarse con los demas utilizando solo su cuerpo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evaluar'!B8</f>
        <v>Los alumnos reconocen cual es su postura y de qué forma la puede mejorar.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evaluar'!B9</f>
        <v>Saben que hacer para solucionar un problema mediante el trabajo colaborativo.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evaluar'!B10</f>
        <v>Identifican diferentes maneras de atrapar, lanzar, correr, etc.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evaluar'!B11</f>
        <v>Reconocen que el ejercicio es benéfico para la salud.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evaluar'!C7</f>
        <v>Se comunican utilizando las partes de su cuerpo.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0</v>
      </c>
      <c r="J13" s="24">
        <f t="shared" si="3"/>
        <v>0</v>
      </c>
      <c r="K13" s="27">
        <f t="shared" si="4"/>
        <v>0</v>
      </c>
      <c r="L13" s="210" t="b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0</v>
      </c>
      <c r="M13" s="210" t="b">
        <f>L13</f>
        <v>0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evaluar'!C8</f>
        <v xml:space="preserve">Los alumnos realizan movimientos correctos al efectuar acciones de la vida diaria.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0</v>
      </c>
      <c r="J14" s="24">
        <f t="shared" si="3"/>
        <v>0</v>
      </c>
      <c r="K14" s="27">
        <f t="shared" si="4"/>
        <v>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evaluar'!C9</f>
        <v>Proponen diferentes maneras de resolver problemas.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0</v>
      </c>
      <c r="J15" s="24">
        <f t="shared" si="3"/>
        <v>0</v>
      </c>
      <c r="K15" s="27">
        <f t="shared" si="4"/>
        <v>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evaluar'!C10</f>
        <v>Los alumnos saben cómo utilizar los PBM en la vida cotidiana.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0</v>
      </c>
      <c r="J16" s="24">
        <f t="shared" si="3"/>
        <v>0</v>
      </c>
      <c r="K16" s="27">
        <f t="shared" si="4"/>
        <v>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evaluar'!C11</f>
        <v xml:space="preserve">Utilizan las Capacidades fisico-motrices en su vida. 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0</v>
      </c>
      <c r="J17" s="24">
        <f t="shared" si="3"/>
        <v>0</v>
      </c>
      <c r="K17" s="27">
        <f t="shared" si="4"/>
        <v>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evaluar'!D7</f>
        <v>Saben crear desde lo individual acciones para los demás.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b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0</v>
      </c>
      <c r="M18" s="213" t="b">
        <f>L18</f>
        <v>0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evaluar'!D8</f>
        <v>Los alumnos saben cómo recuperarse despuesd e realizar una actividad física.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evaluar'!D9</f>
        <v>Reconocen que en colectivo se trabaja mejor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0</v>
      </c>
      <c r="J20" s="24">
        <f t="shared" si="3"/>
        <v>0</v>
      </c>
      <c r="K20" s="27">
        <f t="shared" si="4"/>
        <v>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evaluar'!D10</f>
        <v>Aceptan que durante el juego debe haber comunicación para trabajar de forma colaborativa.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0</v>
      </c>
      <c r="J21" s="24">
        <f t="shared" si="3"/>
        <v>0</v>
      </c>
      <c r="K21" s="27">
        <f t="shared" si="4"/>
        <v>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evaluar'!D11</f>
        <v xml:space="preserve">Reconocen que los juegos fomentan la salud.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0</v>
      </c>
      <c r="J22" s="82">
        <f t="shared" si="3"/>
        <v>0</v>
      </c>
      <c r="K22" s="88">
        <f t="shared" si="4"/>
        <v>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bs3XC18OaoNEHUXYJtcU7Q2LWuufuLRhc5shsqS76eDMJzY3C2uw4NqEHA/mAlLuDspCgcehpxCbfdMrIQhrjg==" saltValue="SiN0q7lvbbW4w0gqu4ab3A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4"/>
  <sheetViews>
    <sheetView showGridLines="0" showWhiteSpace="0" view="pageLayout" topLeftCell="A10" zoomScale="75" zoomScaleNormal="120" zoomScaleSheetLayoutView="98" zoomScalePageLayoutView="75" workbookViewId="0">
      <selection activeCell="B21" sqref="B21"/>
    </sheetView>
  </sheetViews>
  <sheetFormatPr baseColWidth="10" defaultColWidth="8.09765625" defaultRowHeight="15" customHeight="1" x14ac:dyDescent="0.25"/>
  <cols>
    <col min="1" max="1" width="2.5" style="76" customWidth="1"/>
    <col min="2" max="2" width="24.796875" style="76" customWidth="1"/>
    <col min="3" max="3" width="3.19921875" style="76" bestFit="1" customWidth="1"/>
    <col min="4" max="4" width="2.796875" style="76" hidden="1" customWidth="1"/>
    <col min="5" max="5" width="2.796875" style="76" bestFit="1" customWidth="1"/>
    <col min="6" max="6" width="2.59765625" style="76" hidden="1" customWidth="1"/>
    <col min="7" max="7" width="2.8984375" style="76" bestFit="1" customWidth="1"/>
    <col min="8" max="8" width="2.59765625" style="76" hidden="1" customWidth="1"/>
    <col min="9" max="9" width="2.5" style="76" bestFit="1" customWidth="1"/>
    <col min="10" max="10" width="9.09765625" style="76" hidden="1" customWidth="1"/>
    <col min="11" max="11" width="9.69921875" style="76" hidden="1" customWidth="1"/>
    <col min="12" max="12" width="25.69921875" style="76" hidden="1" customWidth="1"/>
    <col min="13" max="13" width="8.296875" style="76" customWidth="1"/>
    <col min="14" max="15" width="7.796875" style="76" customWidth="1"/>
    <col min="16" max="17" width="8" style="76" customWidth="1"/>
    <col min="18" max="20" width="8.09765625" style="76" customWidth="1"/>
    <col min="21" max="21" width="7" style="76" customWidth="1"/>
    <col min="22" max="257" width="8.09765625" style="76" customWidth="1"/>
  </cols>
  <sheetData>
    <row r="1" spans="1:17" ht="13.5" customHeight="1" x14ac:dyDescent="0.25">
      <c r="A1" s="183" t="s">
        <v>82</v>
      </c>
      <c r="B1" s="156"/>
      <c r="C1" s="162"/>
      <c r="D1" s="162"/>
      <c r="E1" s="162"/>
      <c r="F1" s="162"/>
      <c r="G1" s="162"/>
      <c r="H1" s="162"/>
      <c r="I1" s="162"/>
      <c r="J1" s="162"/>
      <c r="K1" s="156"/>
      <c r="L1" s="110"/>
      <c r="M1" s="2" t="s">
        <v>1</v>
      </c>
      <c r="N1" s="3"/>
      <c r="O1" s="4">
        <f>'concentrado datos inicial'!D5</f>
        <v>2014</v>
      </c>
      <c r="P1" s="5">
        <f>'concentrado datos inicial'!E5</f>
        <v>2015</v>
      </c>
    </row>
    <row r="2" spans="1:17" ht="13.5" customHeight="1" x14ac:dyDescent="0.25">
      <c r="A2" s="195" t="s">
        <v>2</v>
      </c>
      <c r="B2" s="196"/>
      <c r="C2" s="184" t="str">
        <f>'concentrado datos inicial'!D2</f>
        <v xml:space="preserve">JUAN DE LA BARRERA </v>
      </c>
      <c r="D2" s="185"/>
      <c r="E2" s="185"/>
      <c r="F2" s="185"/>
      <c r="G2" s="185"/>
      <c r="H2" s="185"/>
      <c r="I2" s="185"/>
      <c r="J2" s="186"/>
      <c r="K2" s="6"/>
      <c r="L2" s="111"/>
      <c r="M2" s="187" t="str">
        <f>'concentrado datos inicial'!D3</f>
        <v>C.C.T.       14DPR3824W</v>
      </c>
      <c r="N2" s="188"/>
      <c r="O2" s="7" t="s">
        <v>3</v>
      </c>
      <c r="P2" s="8" t="str">
        <f>'concentrado datos inicial'!A11</f>
        <v>2°B</v>
      </c>
    </row>
    <row r="3" spans="1:17" ht="13.5" customHeight="1" x14ac:dyDescent="0.25">
      <c r="A3" s="197" t="s">
        <v>4</v>
      </c>
      <c r="B3" s="198"/>
      <c r="C3" s="189"/>
      <c r="D3" s="165"/>
      <c r="E3" s="165"/>
      <c r="F3" s="165"/>
      <c r="G3" s="165"/>
      <c r="H3" s="165"/>
      <c r="I3" s="165"/>
      <c r="J3" s="166"/>
      <c r="K3" s="9"/>
      <c r="L3" s="112"/>
      <c r="M3" s="187" t="str">
        <f>'concentrado datos inicial'!D4</f>
        <v>VICTOR SALINAS</v>
      </c>
      <c r="N3" s="188"/>
      <c r="O3" s="10" t="s">
        <v>5</v>
      </c>
      <c r="P3" s="8">
        <f>'concentrado datos inicial'!D11</f>
        <v>0</v>
      </c>
    </row>
    <row r="4" spans="1:17" ht="15" customHeight="1" x14ac:dyDescent="0.25">
      <c r="A4" s="192" t="s">
        <v>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7" ht="39" customHeight="1" x14ac:dyDescent="0.2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7" ht="15" customHeight="1" thickBot="1" x14ac:dyDescent="0.3">
      <c r="A6" s="218" t="s">
        <v>7</v>
      </c>
      <c r="B6" s="218" t="s">
        <v>8</v>
      </c>
      <c r="C6" s="220" t="s">
        <v>69</v>
      </c>
      <c r="D6" s="115"/>
      <c r="E6" s="203" t="s">
        <v>68</v>
      </c>
      <c r="F6" s="116"/>
      <c r="G6" s="190" t="s">
        <v>67</v>
      </c>
      <c r="H6" s="115"/>
      <c r="I6" s="203" t="s">
        <v>66</v>
      </c>
      <c r="J6" s="11"/>
      <c r="K6" s="12"/>
      <c r="L6" s="113"/>
      <c r="M6" s="205" t="s">
        <v>13</v>
      </c>
      <c r="N6" s="13"/>
      <c r="O6" s="14"/>
      <c r="P6" s="15"/>
    </row>
    <row r="7" spans="1:17" ht="14.25" customHeight="1" x14ac:dyDescent="0.25">
      <c r="A7" s="219"/>
      <c r="B7" s="219"/>
      <c r="C7" s="191"/>
      <c r="D7" s="117"/>
      <c r="E7" s="204"/>
      <c r="F7" s="117"/>
      <c r="G7" s="191"/>
      <c r="H7" s="117"/>
      <c r="I7" s="204"/>
      <c r="J7" s="16"/>
      <c r="K7" s="17"/>
      <c r="L7" s="114"/>
      <c r="M7" s="206"/>
      <c r="N7" s="18">
        <f>(K8+K9+K10+K11+K12)/5</f>
        <v>0</v>
      </c>
      <c r="O7" s="19">
        <f>(K13+K14+K15+K16+K17)/5</f>
        <v>70</v>
      </c>
      <c r="P7" s="126">
        <f>(K18+K19+K20+K21+K22)/5</f>
        <v>74</v>
      </c>
      <c r="Q7" s="120"/>
    </row>
    <row r="8" spans="1:17" ht="35.25" customHeight="1" x14ac:dyDescent="0.25">
      <c r="A8" s="21">
        <v>1</v>
      </c>
      <c r="B8" s="140" t="str">
        <f>'preguntas p evaluar'!B7</f>
        <v>Los alumnos sabe como comunicarse con los demas utilizando solo su cuerpo</v>
      </c>
      <c r="C8" s="92">
        <v>0</v>
      </c>
      <c r="D8" s="24">
        <f t="shared" ref="D8:D22" si="0">C8*100/1</f>
        <v>0</v>
      </c>
      <c r="E8" s="94">
        <v>0</v>
      </c>
      <c r="F8" s="24">
        <f t="shared" ref="F8:F22" si="1">E8*90/1</f>
        <v>0</v>
      </c>
      <c r="G8" s="96">
        <v>0</v>
      </c>
      <c r="H8" s="24">
        <f t="shared" ref="H8:H22" si="2">G8*80/1</f>
        <v>0</v>
      </c>
      <c r="I8" s="94">
        <v>0</v>
      </c>
      <c r="J8" s="24">
        <f t="shared" ref="J8:J22" si="3">I8*70/1</f>
        <v>0</v>
      </c>
      <c r="K8" s="27">
        <f t="shared" ref="K8:K22" si="4">D8+F8+H8+J8</f>
        <v>0</v>
      </c>
      <c r="L8" s="221" t="b">
        <f>IF(N7=100,"DESTACADO",IF(N7=99,"DESTACADO",IF(N7=98,"DESTACADO",IF(N7=97,"DESTACADO",IF(N7=96,"DESTACADO",IF(N7=95,"DESTACADO",IF(N7=94,"DESTACADO",IF(N7=93,"DESTACADO",IF(N7=92,"DESTACADO",IF(N7=91,"DESTACADO",IF(N7=90,"SATISFACTORIO",IF(N7=89,"SATISFACTORIO",IF(N7=88,"SATISFACTORIO",IF(N7=87,"SATISFACTORIO",IF(N7=86,"SATISFACTORIO",IF(N7=85,"SATISFACTORIO",IF(N7=84,"SATISFACTORIO",IF(N7=83,"SATISFACTORIO",IF(N7=82,"SATISFACTORIO",IF(N7=81,"SATISFACTORIO",IF(N7=80,"BASICO",IF(N7=79,"BASICO",IF(N7=78,"BASICO",IF(N7=77,"BASICO",IF(N7=76,"BASICO",IF(N7=75,"BASICO",IF(N7=74,"BASICO",IF(N7=73,"BASICO",IF(N7=72,"BASICO",IF(N7=71,"BASICO",IF(N7=70,"SUFICIENTE",IF(N7=69,"SUFICIENTE",IF(N7=68,"SUFICIENTE",IF(N7=67,"SUFICIENTE",IF(N7=66,"SUFICIENTE",IF(N7=65,"SUFICIENTE",IF(N7=64,"SUFICIENTE",IF(N7=63,"SUFICIENTE",IF(N7=62,"SUFICIENTE",IF(N7=61,"SUFICIENTE",IF(N7=60,"INSUFICIENTE")))))))))))))))))))))))))))))))))))))))))</f>
        <v>0</v>
      </c>
      <c r="M8" s="207" t="b">
        <f>L8</f>
        <v>0</v>
      </c>
      <c r="N8" s="108" t="s">
        <v>14</v>
      </c>
      <c r="O8" s="109" t="s">
        <v>15</v>
      </c>
      <c r="P8" s="127" t="s">
        <v>16</v>
      </c>
      <c r="Q8" s="120"/>
    </row>
    <row r="9" spans="1:17" ht="35.25" customHeight="1" x14ac:dyDescent="0.25">
      <c r="A9" s="21">
        <v>2</v>
      </c>
      <c r="B9" s="141" t="str">
        <f>'preguntas p evaluar'!B8</f>
        <v>Los alumnos reconocen cual es su postura y de qué forma la puede mejorar.</v>
      </c>
      <c r="C9" s="92">
        <v>0</v>
      </c>
      <c r="D9" s="24">
        <f t="shared" si="0"/>
        <v>0</v>
      </c>
      <c r="E9" s="94">
        <v>0</v>
      </c>
      <c r="F9" s="24">
        <f t="shared" si="1"/>
        <v>0</v>
      </c>
      <c r="G9" s="96">
        <v>0</v>
      </c>
      <c r="H9" s="24">
        <f t="shared" si="2"/>
        <v>0</v>
      </c>
      <c r="I9" s="94">
        <v>0</v>
      </c>
      <c r="J9" s="24">
        <f t="shared" si="3"/>
        <v>0</v>
      </c>
      <c r="K9" s="27">
        <f t="shared" si="4"/>
        <v>0</v>
      </c>
      <c r="L9" s="222"/>
      <c r="M9" s="208"/>
      <c r="N9" s="30"/>
      <c r="O9" s="31"/>
      <c r="P9" s="32"/>
    </row>
    <row r="10" spans="1:17" ht="35.25" customHeight="1" x14ac:dyDescent="0.25">
      <c r="A10" s="21">
        <v>3</v>
      </c>
      <c r="B10" s="141" t="str">
        <f>'preguntas p evaluar'!B9</f>
        <v>Saben que hacer para solucionar un problema mediante el trabajo colaborativo.</v>
      </c>
      <c r="C10" s="92">
        <v>0</v>
      </c>
      <c r="D10" s="24">
        <f t="shared" si="0"/>
        <v>0</v>
      </c>
      <c r="E10" s="94">
        <v>0</v>
      </c>
      <c r="F10" s="24">
        <f t="shared" si="1"/>
        <v>0</v>
      </c>
      <c r="G10" s="96">
        <v>0</v>
      </c>
      <c r="H10" s="24">
        <f t="shared" si="2"/>
        <v>0</v>
      </c>
      <c r="I10" s="94">
        <v>0</v>
      </c>
      <c r="J10" s="24">
        <f t="shared" si="3"/>
        <v>0</v>
      </c>
      <c r="K10" s="27">
        <f t="shared" si="4"/>
        <v>0</v>
      </c>
      <c r="L10" s="222"/>
      <c r="M10" s="208"/>
      <c r="N10" s="33"/>
      <c r="O10" s="31"/>
      <c r="P10" s="31"/>
    </row>
    <row r="11" spans="1:17" ht="35.25" customHeight="1" x14ac:dyDescent="0.25">
      <c r="A11" s="21">
        <v>4</v>
      </c>
      <c r="B11" s="141" t="str">
        <f>'preguntas p evaluar'!B10</f>
        <v>Identifican diferentes maneras de atrapar, lanzar, correr, etc.</v>
      </c>
      <c r="C11" s="92">
        <v>0</v>
      </c>
      <c r="D11" s="24">
        <f t="shared" si="0"/>
        <v>0</v>
      </c>
      <c r="E11" s="94">
        <v>0</v>
      </c>
      <c r="F11" s="24">
        <f t="shared" si="1"/>
        <v>0</v>
      </c>
      <c r="G11" s="96">
        <v>0</v>
      </c>
      <c r="H11" s="24">
        <f t="shared" si="2"/>
        <v>0</v>
      </c>
      <c r="I11" s="94">
        <v>0</v>
      </c>
      <c r="J11" s="24">
        <f t="shared" si="3"/>
        <v>0</v>
      </c>
      <c r="K11" s="27">
        <f t="shared" si="4"/>
        <v>0</v>
      </c>
      <c r="L11" s="222"/>
      <c r="M11" s="208"/>
      <c r="N11" s="33"/>
      <c r="O11" s="31"/>
      <c r="P11" s="31"/>
    </row>
    <row r="12" spans="1:17" ht="35.25" customHeight="1" x14ac:dyDescent="0.25">
      <c r="A12" s="21">
        <v>5</v>
      </c>
      <c r="B12" s="141" t="str">
        <f>'preguntas p evaluar'!B11</f>
        <v>Reconocen que el ejercicio es benéfico para la salud.</v>
      </c>
      <c r="C12" s="92">
        <v>0</v>
      </c>
      <c r="D12" s="24">
        <f t="shared" si="0"/>
        <v>0</v>
      </c>
      <c r="E12" s="94">
        <v>0</v>
      </c>
      <c r="F12" s="24">
        <f t="shared" si="1"/>
        <v>0</v>
      </c>
      <c r="G12" s="96">
        <v>0</v>
      </c>
      <c r="H12" s="24">
        <f t="shared" si="2"/>
        <v>0</v>
      </c>
      <c r="I12" s="94">
        <v>0</v>
      </c>
      <c r="J12" s="24">
        <f t="shared" si="3"/>
        <v>0</v>
      </c>
      <c r="K12" s="27">
        <f t="shared" si="4"/>
        <v>0</v>
      </c>
      <c r="L12" s="223"/>
      <c r="M12" s="209"/>
      <c r="N12" s="33"/>
      <c r="O12" s="31"/>
      <c r="P12" s="31"/>
    </row>
    <row r="13" spans="1:17" ht="35.25" customHeight="1" x14ac:dyDescent="0.25">
      <c r="A13" s="21">
        <v>6</v>
      </c>
      <c r="B13" s="135" t="str">
        <f>'preguntas p evaluar'!C7</f>
        <v>Se comunican utilizando las partes de su cuerpo.</v>
      </c>
      <c r="C13" s="92">
        <v>0</v>
      </c>
      <c r="D13" s="24">
        <f t="shared" si="0"/>
        <v>0</v>
      </c>
      <c r="E13" s="94">
        <v>0</v>
      </c>
      <c r="F13" s="24">
        <f t="shared" si="1"/>
        <v>0</v>
      </c>
      <c r="G13" s="96">
        <v>0</v>
      </c>
      <c r="H13" s="24">
        <f t="shared" si="2"/>
        <v>0</v>
      </c>
      <c r="I13" s="94">
        <v>1</v>
      </c>
      <c r="J13" s="24">
        <f t="shared" si="3"/>
        <v>70</v>
      </c>
      <c r="K13" s="27">
        <f t="shared" si="4"/>
        <v>70</v>
      </c>
      <c r="L13" s="210" t="str">
        <f>IF(O7=100,"DESTACADO",IF(O7=99,"DESTACADO",IF(O7=98,"DESTACADO",IF(O7=97,"DESTACADO",IF(O7=96,"DESTACADO",IF(O7=95,"DESTACADO",IF(O7=94,"DESTACADO",IF(O7=93,"DESTACADO",IF(O7=92,"DESTACADO",IF(O7=91,"DESTACADO",IF(O7=90,"SATISFACTORIO",IF(O7=89,"SATISFACTORIO",IF(O7=88,"SATISFACTORIO",IF(O7=87,"SATISFACTORIO",IF(O7=86,"SATISFACTORIO",IF(O7=85,"SATISFACTORIO",IF(O7=84,"SATISFACTORIO",IF(O7=83,"SATISFACTORIO",IF(O7=82,"SATISFACTORIO",IF(O7=81,"SATISFACTORIO",IF(O7=80,"BASICO",IF(O7=79,"BASICO",IF(O7=78,"BASICO",IF(O7=77,"BASICO",IF(O7=76,"BASICO",IF(O7=75,"BASICO",IF(O7=74,"BASICO",IF(O7=73,"BASICO",IF(O7=72,"BASICO",IF(O7=71,"BASICO",IF(O7=70,"SUFICIENTE",IF(O7=69,"SUFICIENTE",IF(O7=68,"SUFICIENTE",IF(O7=67,"SUFICIENTE",IF(O7=66,"SUFICIENTE",IF(O7=65,"SUFICIENTE",IF(O7=64,"SUFICIENTE",IF(O7=63,"SUFICIENTE",IF(O7=63,IF(O7=62,"SUFICIENTE",IF(O7=61,"SUFICIENTE",IF(O7=60,"INSUFICIENTE"))))))))))))))))))))))))))))))))))))))))))</f>
        <v>SUFICIENTE</v>
      </c>
      <c r="M13" s="210" t="str">
        <f>L13</f>
        <v>SUFICIENTE</v>
      </c>
      <c r="N13" s="33"/>
      <c r="O13" s="31"/>
      <c r="P13" s="31"/>
    </row>
    <row r="14" spans="1:17" ht="35.25" customHeight="1" x14ac:dyDescent="0.25">
      <c r="A14" s="21">
        <v>7</v>
      </c>
      <c r="B14" s="135" t="str">
        <f>'preguntas p evaluar'!C8</f>
        <v xml:space="preserve">Los alumnos realizan movimientos correctos al efectuar acciones de la vida diaria. </v>
      </c>
      <c r="C14" s="92">
        <v>0</v>
      </c>
      <c r="D14" s="24">
        <f t="shared" si="0"/>
        <v>0</v>
      </c>
      <c r="E14" s="94">
        <v>0</v>
      </c>
      <c r="F14" s="24">
        <f t="shared" si="1"/>
        <v>0</v>
      </c>
      <c r="G14" s="96">
        <v>0</v>
      </c>
      <c r="H14" s="24">
        <f t="shared" si="2"/>
        <v>0</v>
      </c>
      <c r="I14" s="94">
        <v>1</v>
      </c>
      <c r="J14" s="24">
        <f t="shared" si="3"/>
        <v>70</v>
      </c>
      <c r="K14" s="27">
        <f t="shared" si="4"/>
        <v>70</v>
      </c>
      <c r="L14" s="211"/>
      <c r="M14" s="211"/>
      <c r="N14" s="33"/>
      <c r="O14" s="31"/>
      <c r="P14" s="31"/>
    </row>
    <row r="15" spans="1:17" ht="35.25" customHeight="1" x14ac:dyDescent="0.25">
      <c r="A15" s="21">
        <v>8</v>
      </c>
      <c r="B15" s="135" t="str">
        <f>'preguntas p evaluar'!C9</f>
        <v>Proponen diferentes maneras de resolver problemas.</v>
      </c>
      <c r="C15" s="92">
        <v>0</v>
      </c>
      <c r="D15" s="24">
        <f t="shared" si="0"/>
        <v>0</v>
      </c>
      <c r="E15" s="94">
        <v>0</v>
      </c>
      <c r="F15" s="24">
        <f t="shared" si="1"/>
        <v>0</v>
      </c>
      <c r="G15" s="96">
        <v>0</v>
      </c>
      <c r="H15" s="24">
        <f t="shared" si="2"/>
        <v>0</v>
      </c>
      <c r="I15" s="94">
        <v>1</v>
      </c>
      <c r="J15" s="24">
        <f t="shared" si="3"/>
        <v>70</v>
      </c>
      <c r="K15" s="27">
        <f t="shared" si="4"/>
        <v>70</v>
      </c>
      <c r="L15" s="211"/>
      <c r="M15" s="211"/>
      <c r="N15" s="33"/>
      <c r="O15" s="31"/>
      <c r="P15" s="31"/>
    </row>
    <row r="16" spans="1:17" ht="35.25" customHeight="1" x14ac:dyDescent="0.25">
      <c r="A16" s="21">
        <v>9</v>
      </c>
      <c r="B16" s="135" t="str">
        <f>'preguntas p evaluar'!C10</f>
        <v>Los alumnos saben cómo utilizar los PBM en la vida cotidiana.</v>
      </c>
      <c r="C16" s="92">
        <v>0</v>
      </c>
      <c r="D16" s="24">
        <f t="shared" si="0"/>
        <v>0</v>
      </c>
      <c r="E16" s="94">
        <v>0</v>
      </c>
      <c r="F16" s="24">
        <f t="shared" si="1"/>
        <v>0</v>
      </c>
      <c r="G16" s="96">
        <v>0</v>
      </c>
      <c r="H16" s="24">
        <f t="shared" si="2"/>
        <v>0</v>
      </c>
      <c r="I16" s="94">
        <v>1</v>
      </c>
      <c r="J16" s="24">
        <f t="shared" si="3"/>
        <v>70</v>
      </c>
      <c r="K16" s="27">
        <f t="shared" si="4"/>
        <v>70</v>
      </c>
      <c r="L16" s="211"/>
      <c r="M16" s="211"/>
      <c r="N16" s="33"/>
      <c r="O16" s="31"/>
      <c r="P16" s="31"/>
    </row>
    <row r="17" spans="1:16" ht="35.25" customHeight="1" x14ac:dyDescent="0.25">
      <c r="A17" s="21">
        <v>10</v>
      </c>
      <c r="B17" s="135" t="str">
        <f>'preguntas p evaluar'!C11</f>
        <v xml:space="preserve">Utilizan las Capacidades fisico-motrices en su vida. </v>
      </c>
      <c r="C17" s="92">
        <v>0</v>
      </c>
      <c r="D17" s="24">
        <f t="shared" si="0"/>
        <v>0</v>
      </c>
      <c r="E17" s="94">
        <v>0</v>
      </c>
      <c r="F17" s="24">
        <f t="shared" si="1"/>
        <v>0</v>
      </c>
      <c r="G17" s="96">
        <v>0</v>
      </c>
      <c r="H17" s="24">
        <f t="shared" si="2"/>
        <v>0</v>
      </c>
      <c r="I17" s="94">
        <v>1</v>
      </c>
      <c r="J17" s="24">
        <f t="shared" si="3"/>
        <v>70</v>
      </c>
      <c r="K17" s="27">
        <f t="shared" si="4"/>
        <v>70</v>
      </c>
      <c r="L17" s="212"/>
      <c r="M17" s="212"/>
      <c r="N17" s="33"/>
      <c r="O17" s="31"/>
      <c r="P17" s="31"/>
    </row>
    <row r="18" spans="1:16" ht="35.25" customHeight="1" x14ac:dyDescent="0.25">
      <c r="A18" s="21">
        <v>11</v>
      </c>
      <c r="B18" s="136" t="str">
        <f>'preguntas p evaluar'!D7</f>
        <v>Saben crear desde lo individual acciones para los demás.</v>
      </c>
      <c r="C18" s="92">
        <v>0</v>
      </c>
      <c r="D18" s="24">
        <f t="shared" si="0"/>
        <v>0</v>
      </c>
      <c r="E18" s="94">
        <v>0</v>
      </c>
      <c r="F18" s="24">
        <f t="shared" si="1"/>
        <v>0</v>
      </c>
      <c r="G18" s="96">
        <v>1</v>
      </c>
      <c r="H18" s="24">
        <f t="shared" si="2"/>
        <v>80</v>
      </c>
      <c r="I18" s="94">
        <v>0</v>
      </c>
      <c r="J18" s="24">
        <f t="shared" si="3"/>
        <v>0</v>
      </c>
      <c r="K18" s="27">
        <f t="shared" si="4"/>
        <v>80</v>
      </c>
      <c r="L18" s="213" t="str">
        <f>IF(P7=100,"DESTACADO",IF(P7=99,"DESTACADO",IF(P7=98,"DESTACADO",IF(P7=97,"DESTACADO",IF(P7=96,"DESTACADO",IF(P7=94,"DESTACADO",IF(P7=93,"DESTACADO",IF(P7=92,"DESTACADO",IF(P7=91,"DESTACADO",IF(P7=90,"SATISFACTORIO",IF(P7=89,"SATISFACTORIO",IF(P7=88,"SATISFACTORIO",IF(P7=87,"SATISFACTORIO",IF(P7=86,"SATISFACTORIO",IF(P7=84,"SATISFACTORIO",IF(P7=83,"SATISFACTORIO",IF(P7=82,"SATISFACTORIO",IF(P7=81,"SATISFACTORIO",IF(P7=80,"BASICO",IF(P7=79,"BASICO",IF(P7=78,"BASICO",IF(P7=77,"BASICO",IF(P7=76,"BASICO",IF(P7=74,"BASICO",IF(P7=73,"BASICO",IF(P7=72,"BASICO",IF(P7=71,"BASICO",IF(P7=70,"SUFICIENTE",IF(P7=69,"SUFICIENTE",IF(P7=68,"SUFICIENTE",IF(P7=67,"SUFICIENTE",IF(P7=66,"SUFICIENTE",IF(P7=64,"SUFICIENTE",IF(P7=63,"SUFICIENTE",IF(P7=62,"SUFICIENTE",IF(P7=61,"SUFICIENTE",IF(P7=60,"INSUFICIENTE",IF(P7=95,"DESTACADO",IF(P7=85,"SATISFACTORIO",IF(P7=75,"BASICO",IF(P7=65,"SUFICIENTE",IF(P7=55,"INSUFICIENTE"))))))))))))))))))))))))))))))))))))))))))</f>
        <v>BASICO</v>
      </c>
      <c r="M18" s="213" t="str">
        <f>L18</f>
        <v>BASICO</v>
      </c>
      <c r="N18" s="33"/>
      <c r="O18" s="31"/>
      <c r="P18" s="31"/>
    </row>
    <row r="19" spans="1:16" ht="35.25" customHeight="1" x14ac:dyDescent="0.25">
      <c r="A19" s="21">
        <v>12</v>
      </c>
      <c r="B19" s="136" t="str">
        <f>'preguntas p evaluar'!D8</f>
        <v>Los alumnos saben cómo recuperarse despuesd e realizar una actividad física.</v>
      </c>
      <c r="C19" s="92">
        <v>0</v>
      </c>
      <c r="D19" s="24">
        <f t="shared" si="0"/>
        <v>0</v>
      </c>
      <c r="E19" s="94">
        <v>0</v>
      </c>
      <c r="F19" s="24">
        <f t="shared" si="1"/>
        <v>0</v>
      </c>
      <c r="G19" s="96">
        <v>1</v>
      </c>
      <c r="H19" s="24">
        <f t="shared" si="2"/>
        <v>80</v>
      </c>
      <c r="I19" s="94">
        <v>0</v>
      </c>
      <c r="J19" s="24">
        <f t="shared" si="3"/>
        <v>0</v>
      </c>
      <c r="K19" s="27">
        <f t="shared" si="4"/>
        <v>80</v>
      </c>
      <c r="L19" s="214"/>
      <c r="M19" s="214"/>
      <c r="N19" s="33"/>
      <c r="O19" s="31"/>
      <c r="P19" s="31"/>
    </row>
    <row r="20" spans="1:16" ht="35.25" customHeight="1" x14ac:dyDescent="0.25">
      <c r="A20" s="21">
        <v>13</v>
      </c>
      <c r="B20" s="136" t="str">
        <f>'preguntas p evaluar'!D9</f>
        <v>Reconocen que en colectivo se trabaja mejor</v>
      </c>
      <c r="C20" s="92">
        <v>0</v>
      </c>
      <c r="D20" s="24">
        <f t="shared" si="0"/>
        <v>0</v>
      </c>
      <c r="E20" s="94">
        <v>0</v>
      </c>
      <c r="F20" s="24">
        <f t="shared" si="1"/>
        <v>0</v>
      </c>
      <c r="G20" s="96">
        <v>0</v>
      </c>
      <c r="H20" s="24">
        <f t="shared" si="2"/>
        <v>0</v>
      </c>
      <c r="I20" s="94">
        <v>1</v>
      </c>
      <c r="J20" s="24">
        <f t="shared" si="3"/>
        <v>70</v>
      </c>
      <c r="K20" s="27">
        <f t="shared" si="4"/>
        <v>70</v>
      </c>
      <c r="L20" s="214"/>
      <c r="M20" s="214"/>
      <c r="N20" s="33"/>
      <c r="O20" s="31"/>
      <c r="P20" s="31"/>
    </row>
    <row r="21" spans="1:16" ht="35.25" customHeight="1" x14ac:dyDescent="0.25">
      <c r="A21" s="21">
        <v>14</v>
      </c>
      <c r="B21" s="136" t="str">
        <f>'preguntas p evaluar'!D10</f>
        <v>Aceptan que durante el juego debe haber comunicación para trabajar de forma colaborativa.</v>
      </c>
      <c r="C21" s="92">
        <v>0</v>
      </c>
      <c r="D21" s="24">
        <f t="shared" si="0"/>
        <v>0</v>
      </c>
      <c r="E21" s="94">
        <v>0</v>
      </c>
      <c r="F21" s="24">
        <f t="shared" si="1"/>
        <v>0</v>
      </c>
      <c r="G21" s="96">
        <v>0</v>
      </c>
      <c r="H21" s="24">
        <f t="shared" si="2"/>
        <v>0</v>
      </c>
      <c r="I21" s="94">
        <v>1</v>
      </c>
      <c r="J21" s="24">
        <f t="shared" si="3"/>
        <v>70</v>
      </c>
      <c r="K21" s="27">
        <f t="shared" si="4"/>
        <v>70</v>
      </c>
      <c r="L21" s="214"/>
      <c r="M21" s="214"/>
      <c r="N21" s="33"/>
      <c r="O21" s="31"/>
      <c r="P21" s="31"/>
    </row>
    <row r="22" spans="1:16" ht="35.25" customHeight="1" thickBot="1" x14ac:dyDescent="0.3">
      <c r="A22" s="81">
        <v>15</v>
      </c>
      <c r="B22" s="137" t="str">
        <f>'preguntas p evaluar'!D11</f>
        <v xml:space="preserve">Reconocen que los juegos fomentan la salud. </v>
      </c>
      <c r="C22" s="93">
        <v>0</v>
      </c>
      <c r="D22" s="82">
        <f t="shared" si="0"/>
        <v>0</v>
      </c>
      <c r="E22" s="95">
        <v>0</v>
      </c>
      <c r="F22" s="82">
        <f t="shared" si="1"/>
        <v>0</v>
      </c>
      <c r="G22" s="97">
        <v>0</v>
      </c>
      <c r="H22" s="82">
        <f t="shared" si="2"/>
        <v>0</v>
      </c>
      <c r="I22" s="95">
        <v>1</v>
      </c>
      <c r="J22" s="82">
        <f t="shared" si="3"/>
        <v>70</v>
      </c>
      <c r="K22" s="88">
        <f t="shared" si="4"/>
        <v>70</v>
      </c>
      <c r="L22" s="224"/>
      <c r="M22" s="215"/>
      <c r="N22" s="89"/>
      <c r="O22" s="90"/>
      <c r="P22" s="90"/>
    </row>
    <row r="23" spans="1:16" ht="18" customHeight="1" thickBot="1" x14ac:dyDescent="0.3">
      <c r="A23" s="260" t="s">
        <v>17</v>
      </c>
      <c r="B23" s="261"/>
      <c r="C23" s="261"/>
      <c r="D23" s="91"/>
      <c r="E23" s="216" t="s">
        <v>18</v>
      </c>
      <c r="F23" s="217"/>
      <c r="G23" s="217"/>
      <c r="H23" s="217"/>
      <c r="I23" s="217"/>
      <c r="J23" s="217"/>
      <c r="K23" s="217"/>
      <c r="L23" s="217"/>
      <c r="M23" s="217"/>
      <c r="N23" s="199" t="s">
        <v>19</v>
      </c>
      <c r="O23" s="200"/>
      <c r="P23" s="200"/>
    </row>
    <row r="24" spans="1:16" ht="10.5" customHeight="1" x14ac:dyDescent="0.25">
      <c r="A24" s="85">
        <v>1</v>
      </c>
      <c r="B24" s="262"/>
      <c r="C24" s="263"/>
      <c r="D24" s="100"/>
      <c r="E24" s="225"/>
      <c r="F24" s="226"/>
      <c r="G24" s="226"/>
      <c r="H24" s="226"/>
      <c r="I24" s="226"/>
      <c r="J24" s="226"/>
      <c r="K24" s="226"/>
      <c r="L24" s="227"/>
      <c r="M24" s="228"/>
      <c r="N24" s="225"/>
      <c r="O24" s="226"/>
      <c r="P24" s="228"/>
    </row>
    <row r="25" spans="1:16" ht="10.5" customHeight="1" x14ac:dyDescent="0.25">
      <c r="A25" s="86">
        <v>2</v>
      </c>
      <c r="B25" s="264"/>
      <c r="C25" s="265"/>
      <c r="D25" s="101"/>
      <c r="E25" s="232"/>
      <c r="F25" s="233"/>
      <c r="G25" s="233"/>
      <c r="H25" s="233"/>
      <c r="I25" s="233"/>
      <c r="J25" s="233"/>
      <c r="K25" s="233"/>
      <c r="L25" s="234"/>
      <c r="M25" s="235"/>
      <c r="N25" s="232"/>
      <c r="O25" s="233"/>
      <c r="P25" s="235"/>
    </row>
    <row r="26" spans="1:16" ht="10.5" customHeight="1" x14ac:dyDescent="0.25">
      <c r="A26" s="87">
        <v>3</v>
      </c>
      <c r="B26" s="189"/>
      <c r="C26" s="238"/>
      <c r="D26" s="102"/>
      <c r="E26" s="236"/>
      <c r="F26" s="165"/>
      <c r="G26" s="165"/>
      <c r="H26" s="165"/>
      <c r="I26" s="165"/>
      <c r="J26" s="165"/>
      <c r="K26" s="165"/>
      <c r="L26" s="237"/>
      <c r="M26" s="238"/>
      <c r="N26" s="240"/>
      <c r="O26" s="165"/>
      <c r="P26" s="238"/>
    </row>
    <row r="27" spans="1:16" ht="10.5" customHeight="1" x14ac:dyDescent="0.25">
      <c r="A27" s="86">
        <v>4</v>
      </c>
      <c r="B27" s="264"/>
      <c r="C27" s="235"/>
      <c r="D27" s="103"/>
      <c r="E27" s="239"/>
      <c r="F27" s="233"/>
      <c r="G27" s="233"/>
      <c r="H27" s="233"/>
      <c r="I27" s="233"/>
      <c r="J27" s="233"/>
      <c r="K27" s="233"/>
      <c r="L27" s="234"/>
      <c r="M27" s="235"/>
      <c r="N27" s="232"/>
      <c r="O27" s="233"/>
      <c r="P27" s="235"/>
    </row>
    <row r="28" spans="1:16" ht="10.5" customHeight="1" x14ac:dyDescent="0.25">
      <c r="A28" s="87">
        <v>5</v>
      </c>
      <c r="B28" s="189"/>
      <c r="C28" s="238"/>
      <c r="D28" s="102"/>
      <c r="E28" s="236"/>
      <c r="F28" s="165"/>
      <c r="G28" s="165"/>
      <c r="H28" s="165"/>
      <c r="I28" s="165"/>
      <c r="J28" s="165"/>
      <c r="K28" s="165"/>
      <c r="L28" s="237"/>
      <c r="M28" s="238"/>
      <c r="N28" s="240"/>
      <c r="O28" s="165"/>
      <c r="P28" s="238"/>
    </row>
    <row r="29" spans="1:16" ht="10.5" customHeight="1" x14ac:dyDescent="0.25">
      <c r="A29" s="86">
        <v>6</v>
      </c>
      <c r="B29" s="264"/>
      <c r="C29" s="265"/>
      <c r="D29" s="101"/>
      <c r="E29" s="232"/>
      <c r="F29" s="233"/>
      <c r="G29" s="233"/>
      <c r="H29" s="233"/>
      <c r="I29" s="233"/>
      <c r="J29" s="233"/>
      <c r="K29" s="233"/>
      <c r="L29" s="234"/>
      <c r="M29" s="235"/>
      <c r="N29" s="232"/>
      <c r="O29" s="233"/>
      <c r="P29" s="235"/>
    </row>
    <row r="30" spans="1:16" ht="10.5" customHeight="1" x14ac:dyDescent="0.25">
      <c r="A30" s="118">
        <v>7</v>
      </c>
      <c r="B30" s="189"/>
      <c r="C30" s="238"/>
      <c r="D30" s="102"/>
      <c r="E30" s="236"/>
      <c r="F30" s="165"/>
      <c r="G30" s="165"/>
      <c r="H30" s="165"/>
      <c r="I30" s="165"/>
      <c r="J30" s="165"/>
      <c r="K30" s="165"/>
      <c r="L30" s="237"/>
      <c r="M30" s="238"/>
      <c r="N30" s="240"/>
      <c r="O30" s="165"/>
      <c r="P30" s="238"/>
    </row>
    <row r="31" spans="1:16" ht="10.5" customHeight="1" x14ac:dyDescent="0.25">
      <c r="A31" s="86">
        <v>8</v>
      </c>
      <c r="B31" s="264"/>
      <c r="C31" s="265"/>
      <c r="D31" s="101"/>
      <c r="E31" s="232"/>
      <c r="F31" s="233"/>
      <c r="G31" s="233"/>
      <c r="H31" s="233"/>
      <c r="I31" s="233"/>
      <c r="J31" s="233"/>
      <c r="K31" s="233"/>
      <c r="L31" s="234"/>
      <c r="M31" s="235"/>
      <c r="N31" s="232"/>
      <c r="O31" s="233"/>
      <c r="P31" s="235"/>
    </row>
    <row r="32" spans="1:16" ht="10.5" customHeight="1" x14ac:dyDescent="0.25">
      <c r="A32" s="118">
        <v>9</v>
      </c>
      <c r="B32" s="189"/>
      <c r="C32" s="238"/>
      <c r="D32" s="102"/>
      <c r="E32" s="236"/>
      <c r="F32" s="165"/>
      <c r="G32" s="165"/>
      <c r="H32" s="165"/>
      <c r="I32" s="165"/>
      <c r="J32" s="165"/>
      <c r="K32" s="165"/>
      <c r="L32" s="237"/>
      <c r="M32" s="238"/>
      <c r="N32" s="240"/>
      <c r="O32" s="165"/>
      <c r="P32" s="238"/>
    </row>
    <row r="33" spans="1:17" ht="10.5" customHeight="1" x14ac:dyDescent="0.25">
      <c r="A33" s="121">
        <v>10</v>
      </c>
      <c r="B33" s="266"/>
      <c r="C33" s="267"/>
      <c r="D33" s="122"/>
      <c r="E33" s="229"/>
      <c r="F33" s="230"/>
      <c r="G33" s="230"/>
      <c r="H33" s="230"/>
      <c r="I33" s="230"/>
      <c r="J33" s="230"/>
      <c r="K33" s="230"/>
      <c r="L33" s="250"/>
      <c r="M33" s="231"/>
      <c r="N33" s="229"/>
      <c r="O33" s="230"/>
      <c r="P33" s="231"/>
    </row>
    <row r="34" spans="1:17" ht="10.5" customHeight="1" x14ac:dyDescent="0.25">
      <c r="A34" s="118">
        <v>11</v>
      </c>
      <c r="B34" s="268"/>
      <c r="C34" s="269"/>
      <c r="D34" s="119"/>
      <c r="E34" s="251"/>
      <c r="F34" s="252"/>
      <c r="G34" s="252"/>
      <c r="H34" s="252"/>
      <c r="I34" s="252"/>
      <c r="J34" s="252"/>
      <c r="K34" s="252"/>
      <c r="L34" s="253"/>
      <c r="M34" s="254"/>
      <c r="N34" s="251"/>
      <c r="O34" s="252"/>
      <c r="P34" s="254"/>
      <c r="Q34" s="120"/>
    </row>
    <row r="35" spans="1:17" ht="10.5" customHeight="1" thickBot="1" x14ac:dyDescent="0.3">
      <c r="A35" s="123">
        <v>12</v>
      </c>
      <c r="B35" s="270"/>
      <c r="C35" s="271"/>
      <c r="D35" s="124"/>
      <c r="E35" s="255"/>
      <c r="F35" s="256"/>
      <c r="G35" s="256"/>
      <c r="H35" s="256"/>
      <c r="I35" s="256"/>
      <c r="J35" s="256"/>
      <c r="K35" s="256"/>
      <c r="L35" s="257"/>
      <c r="M35" s="258"/>
      <c r="N35" s="255"/>
      <c r="O35" s="256"/>
      <c r="P35" s="258"/>
    </row>
    <row r="36" spans="1:17" ht="10.5" hidden="1" customHeight="1" x14ac:dyDescent="0.25">
      <c r="A36" s="83">
        <v>10</v>
      </c>
      <c r="B36" s="242"/>
      <c r="C36" s="245"/>
      <c r="D36" s="84"/>
      <c r="E36" s="242"/>
      <c r="F36" s="243"/>
      <c r="G36" s="243"/>
      <c r="H36" s="243"/>
      <c r="I36" s="243"/>
      <c r="J36" s="243"/>
      <c r="K36" s="243"/>
      <c r="L36" s="244"/>
      <c r="M36" s="245"/>
      <c r="N36" s="242"/>
      <c r="O36" s="243"/>
      <c r="P36" s="245"/>
    </row>
    <row r="37" spans="1:17" ht="10.5" hidden="1" customHeight="1" x14ac:dyDescent="0.25">
      <c r="A37" s="21">
        <v>11</v>
      </c>
      <c r="B37" s="241"/>
      <c r="C37" s="188"/>
      <c r="D37" s="41"/>
      <c r="E37" s="241"/>
      <c r="F37" s="163"/>
      <c r="G37" s="163"/>
      <c r="H37" s="163"/>
      <c r="I37" s="163"/>
      <c r="J37" s="163"/>
      <c r="K37" s="163"/>
      <c r="L37" s="249"/>
      <c r="M37" s="188"/>
      <c r="N37" s="241"/>
      <c r="O37" s="163"/>
      <c r="P37" s="188"/>
    </row>
    <row r="38" spans="1:17" ht="10.5" hidden="1" customHeight="1" x14ac:dyDescent="0.25">
      <c r="A38" s="42">
        <v>12</v>
      </c>
      <c r="B38" s="246"/>
      <c r="C38" s="248"/>
      <c r="D38" s="43"/>
      <c r="E38" s="246"/>
      <c r="F38" s="247"/>
      <c r="G38" s="247"/>
      <c r="H38" s="247"/>
      <c r="I38" s="247"/>
      <c r="J38" s="247"/>
      <c r="K38" s="247"/>
      <c r="L38" s="259"/>
      <c r="M38" s="248"/>
      <c r="N38" s="246"/>
      <c r="O38" s="247"/>
      <c r="P38" s="248"/>
    </row>
    <row r="39" spans="1:17" ht="10.5" hidden="1" customHeight="1" x14ac:dyDescent="0.25">
      <c r="A39" s="21">
        <v>13</v>
      </c>
      <c r="B39" s="241"/>
      <c r="C39" s="188"/>
      <c r="D39" s="41"/>
      <c r="E39" s="241"/>
      <c r="F39" s="163"/>
      <c r="G39" s="163"/>
      <c r="H39" s="163"/>
      <c r="I39" s="163"/>
      <c r="J39" s="163"/>
      <c r="K39" s="163"/>
      <c r="L39" s="249"/>
      <c r="M39" s="188"/>
      <c r="N39" s="241"/>
      <c r="O39" s="163"/>
      <c r="P39" s="188"/>
    </row>
    <row r="40" spans="1:17" ht="10.5" hidden="1" customHeight="1" x14ac:dyDescent="0.25">
      <c r="A40" s="42">
        <v>14</v>
      </c>
      <c r="B40" s="246"/>
      <c r="C40" s="248"/>
      <c r="D40" s="43"/>
      <c r="E40" s="246"/>
      <c r="F40" s="247"/>
      <c r="G40" s="247"/>
      <c r="H40" s="247"/>
      <c r="I40" s="247"/>
      <c r="J40" s="247"/>
      <c r="K40" s="247"/>
      <c r="L40" s="259"/>
      <c r="M40" s="248"/>
      <c r="N40" s="246"/>
      <c r="O40" s="247"/>
      <c r="P40" s="248"/>
    </row>
    <row r="41" spans="1:17" ht="10.5" hidden="1" customHeight="1" x14ac:dyDescent="0.25">
      <c r="A41" s="21">
        <v>15</v>
      </c>
      <c r="B41" s="241"/>
      <c r="C41" s="188"/>
      <c r="D41" s="41"/>
      <c r="E41" s="241"/>
      <c r="F41" s="163"/>
      <c r="G41" s="163"/>
      <c r="H41" s="163"/>
      <c r="I41" s="163"/>
      <c r="J41" s="163"/>
      <c r="K41" s="163"/>
      <c r="L41" s="249"/>
      <c r="M41" s="188"/>
      <c r="N41" s="241"/>
      <c r="O41" s="163"/>
      <c r="P41" s="188"/>
    </row>
    <row r="42" spans="1:17" ht="10.5" hidden="1" customHeight="1" x14ac:dyDescent="0.25">
      <c r="A42" s="42">
        <v>16</v>
      </c>
      <c r="B42" s="246"/>
      <c r="C42" s="248"/>
      <c r="D42" s="43"/>
      <c r="E42" s="246"/>
      <c r="F42" s="247"/>
      <c r="G42" s="247"/>
      <c r="H42" s="247"/>
      <c r="I42" s="247"/>
      <c r="J42" s="247"/>
      <c r="K42" s="247"/>
      <c r="L42" s="259"/>
      <c r="M42" s="248"/>
      <c r="N42" s="246"/>
      <c r="O42" s="247"/>
      <c r="P42" s="248"/>
    </row>
    <row r="43" spans="1:17" ht="15" customHeight="1" x14ac:dyDescent="0.25">
      <c r="A43" s="44"/>
      <c r="B43" s="14"/>
      <c r="C43" s="14"/>
      <c r="D43" s="45"/>
      <c r="E43" s="46"/>
      <c r="F43" s="47"/>
      <c r="G43" s="14"/>
      <c r="H43" s="47"/>
      <c r="I43" s="48"/>
      <c r="J43" s="47"/>
      <c r="K43" s="48"/>
      <c r="L43" s="48"/>
      <c r="M43" s="48"/>
      <c r="N43" s="48"/>
      <c r="O43" s="48"/>
      <c r="P43" s="104"/>
      <c r="Q43" s="105"/>
    </row>
    <row r="44" spans="1:17" ht="17.100000000000001" customHeight="1" x14ac:dyDescent="0.25">
      <c r="A44" s="272" t="s">
        <v>84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4"/>
    </row>
    <row r="45" spans="1:17" ht="17.100000000000001" customHeight="1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</row>
    <row r="46" spans="1:17" ht="17.100000000000001" customHeight="1" x14ac:dyDescent="0.25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8"/>
    </row>
    <row r="47" spans="1:17" ht="17.100000000000001" customHeight="1" x14ac:dyDescent="0.25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8"/>
    </row>
    <row r="48" spans="1:17" ht="17.100000000000001" customHeight="1" x14ac:dyDescent="0.25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8"/>
    </row>
    <row r="49" spans="1:17" ht="17.100000000000001" customHeight="1" x14ac:dyDescent="0.25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8"/>
    </row>
    <row r="50" spans="1:17" ht="17.100000000000001" customHeight="1" x14ac:dyDescent="0.25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8"/>
    </row>
    <row r="51" spans="1:17" ht="17.100000000000001" customHeight="1" x14ac:dyDescent="0.25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5"/>
    </row>
    <row r="52" spans="1:17" ht="17.100000000000001" customHeight="1" x14ac:dyDescent="0.25">
      <c r="A52" s="129"/>
      <c r="B52" s="128"/>
      <c r="C52" s="128"/>
      <c r="D52" s="130"/>
      <c r="E52" s="128"/>
      <c r="F52" s="130"/>
      <c r="G52" s="128"/>
      <c r="H52" s="130"/>
      <c r="I52" s="128"/>
      <c r="J52" s="130"/>
      <c r="K52" s="128"/>
      <c r="L52" s="128"/>
      <c r="M52" s="128"/>
      <c r="N52" s="128"/>
      <c r="O52" s="128"/>
      <c r="P52" s="128"/>
      <c r="Q52" s="105"/>
    </row>
    <row r="53" spans="1:17" ht="17.100000000000001" customHeight="1" x14ac:dyDescent="0.25">
      <c r="A53" s="129"/>
      <c r="B53" s="128"/>
      <c r="C53" s="128"/>
      <c r="D53" s="130"/>
      <c r="E53" s="128"/>
      <c r="F53" s="130"/>
      <c r="G53" s="128"/>
      <c r="H53" s="130"/>
      <c r="I53" s="128"/>
      <c r="J53" s="130"/>
      <c r="K53" s="128"/>
      <c r="L53" s="128"/>
      <c r="M53" s="128"/>
      <c r="N53" s="128"/>
      <c r="O53" s="128"/>
      <c r="P53" s="128"/>
      <c r="Q53" s="105"/>
    </row>
    <row r="54" spans="1:17" ht="17.100000000000001" customHeight="1" x14ac:dyDescent="0.25">
      <c r="A54" s="129"/>
      <c r="B54" s="138" t="s">
        <v>93</v>
      </c>
      <c r="C54" s="279" t="s">
        <v>94</v>
      </c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79" t="s">
        <v>95</v>
      </c>
      <c r="O54" s="280"/>
      <c r="P54" s="280"/>
      <c r="Q54" s="105"/>
    </row>
    <row r="55" spans="1:17" ht="17.100000000000001" customHeight="1" x14ac:dyDescent="0.25">
      <c r="A55" s="129"/>
      <c r="B55" s="139">
        <f>'concentrado datos inicial'!D21</f>
        <v>0</v>
      </c>
      <c r="C55" s="280">
        <f>'concentrado datos inicial'!D22</f>
        <v>0</v>
      </c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 t="str">
        <f>'concentrado datos inicial'!D4</f>
        <v>VICTOR SALINAS</v>
      </c>
      <c r="O55" s="280"/>
      <c r="P55" s="280"/>
      <c r="Q55" s="105"/>
    </row>
    <row r="56" spans="1:17" ht="17.100000000000001" customHeight="1" x14ac:dyDescent="0.25">
      <c r="A56" s="129"/>
      <c r="B56" s="138" t="s">
        <v>88</v>
      </c>
      <c r="C56" s="279" t="s">
        <v>89</v>
      </c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 t="s">
        <v>90</v>
      </c>
      <c r="O56" s="279"/>
      <c r="P56" s="279"/>
      <c r="Q56" s="105"/>
    </row>
    <row r="57" spans="1:17" ht="17.100000000000001" customHeight="1" x14ac:dyDescent="0.25">
      <c r="A57" s="129"/>
      <c r="B57" s="128"/>
      <c r="C57" s="279" t="s">
        <v>91</v>
      </c>
      <c r="D57" s="279"/>
      <c r="E57" s="279"/>
      <c r="F57" s="279"/>
      <c r="G57" s="279"/>
      <c r="H57" s="279"/>
      <c r="I57" s="279"/>
      <c r="J57" s="130"/>
      <c r="K57" s="128"/>
      <c r="L57" s="128"/>
      <c r="M57" s="139">
        <f>'concentrado datos inicial'!D23</f>
        <v>0</v>
      </c>
      <c r="N57" s="128"/>
      <c r="O57" s="128"/>
      <c r="P57" s="128"/>
      <c r="Q57" s="105"/>
    </row>
    <row r="58" spans="1:17" ht="17.100000000000001" customHeight="1" x14ac:dyDescent="0.25">
      <c r="A58" s="129"/>
      <c r="B58" s="128"/>
      <c r="C58" s="128"/>
      <c r="D58" s="130"/>
      <c r="E58" s="128"/>
      <c r="F58" s="130"/>
      <c r="G58" s="128"/>
      <c r="H58" s="130"/>
      <c r="I58" s="128"/>
      <c r="J58" s="130"/>
      <c r="K58" s="128"/>
      <c r="L58" s="128"/>
      <c r="M58" s="128"/>
      <c r="N58" s="128"/>
      <c r="O58" s="128"/>
      <c r="P58" s="128"/>
      <c r="Q58" s="105"/>
    </row>
    <row r="59" spans="1:17" ht="17.100000000000001" customHeight="1" x14ac:dyDescent="0.25">
      <c r="A59" s="129"/>
      <c r="B59" s="128"/>
      <c r="C59" s="128"/>
      <c r="D59" s="130"/>
      <c r="E59" s="128"/>
      <c r="F59" s="130"/>
      <c r="G59" s="128"/>
      <c r="H59" s="130"/>
      <c r="I59" s="128"/>
      <c r="J59" s="130"/>
      <c r="K59" s="128"/>
      <c r="L59" s="128"/>
      <c r="M59" s="128"/>
      <c r="N59" s="128"/>
      <c r="O59" s="128"/>
      <c r="P59" s="128"/>
      <c r="Q59" s="105"/>
    </row>
    <row r="60" spans="1:17" ht="15" customHeight="1" x14ac:dyDescent="0.25">
      <c r="A60" s="129"/>
      <c r="B60" s="128"/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05"/>
      <c r="P60" s="105"/>
      <c r="Q60" s="105"/>
    </row>
    <row r="74" spans="15:16" ht="15" customHeight="1" x14ac:dyDescent="0.25">
      <c r="O74" s="281" t="s">
        <v>92</v>
      </c>
      <c r="P74" s="282"/>
    </row>
  </sheetData>
  <sheetProtection algorithmName="SHA-512" hashValue="R2DQa478wudvt3231gRRivb1YBS1YqzCPDLhKveBO3OE/rG8asCM4LdVEMWR/jDnwsQXFGy5VKChQbnBPVE0dQ==" saltValue="iqY73ZOuc7xmzgTEEj+cyg==" spinCount="100000" sheet="1" objects="1" scenarios="1"/>
  <mergeCells count="98">
    <mergeCell ref="A1:K1"/>
    <mergeCell ref="A2:B2"/>
    <mergeCell ref="C2:J2"/>
    <mergeCell ref="M2:N2"/>
    <mergeCell ref="A3:B3"/>
    <mergeCell ref="C3:J3"/>
    <mergeCell ref="M3:N3"/>
    <mergeCell ref="A4:P4"/>
    <mergeCell ref="A5:P5"/>
    <mergeCell ref="A6:A7"/>
    <mergeCell ref="B6:B7"/>
    <mergeCell ref="C6:C7"/>
    <mergeCell ref="E6:E7"/>
    <mergeCell ref="G6:G7"/>
    <mergeCell ref="I6:I7"/>
    <mergeCell ref="M6:M7"/>
    <mergeCell ref="L8:L12"/>
    <mergeCell ref="M8:M12"/>
    <mergeCell ref="L13:L17"/>
    <mergeCell ref="M13:M17"/>
    <mergeCell ref="L18:L22"/>
    <mergeCell ref="M18:M22"/>
    <mergeCell ref="A23:C23"/>
    <mergeCell ref="E23:M23"/>
    <mergeCell ref="N23:P23"/>
    <mergeCell ref="B24:C24"/>
    <mergeCell ref="E24:M24"/>
    <mergeCell ref="N24:P24"/>
    <mergeCell ref="B25:C25"/>
    <mergeCell ref="E25:M25"/>
    <mergeCell ref="N25:P25"/>
    <mergeCell ref="B26:C26"/>
    <mergeCell ref="E26:M26"/>
    <mergeCell ref="N26:P26"/>
    <mergeCell ref="B27:C27"/>
    <mergeCell ref="E27:M27"/>
    <mergeCell ref="N27:P27"/>
    <mergeCell ref="B28:C28"/>
    <mergeCell ref="E28:M28"/>
    <mergeCell ref="N28:P28"/>
    <mergeCell ref="B29:C29"/>
    <mergeCell ref="E29:M29"/>
    <mergeCell ref="N29:P29"/>
    <mergeCell ref="B30:C30"/>
    <mergeCell ref="E30:M30"/>
    <mergeCell ref="N30:P30"/>
    <mergeCell ref="B31:C31"/>
    <mergeCell ref="E31:M31"/>
    <mergeCell ref="N31:P31"/>
    <mergeCell ref="B32:C32"/>
    <mergeCell ref="E32:M32"/>
    <mergeCell ref="N32:P32"/>
    <mergeCell ref="B33:C33"/>
    <mergeCell ref="E33:M33"/>
    <mergeCell ref="N33:P33"/>
    <mergeCell ref="B34:C34"/>
    <mergeCell ref="E34:M34"/>
    <mergeCell ref="N34:P34"/>
    <mergeCell ref="B35:C35"/>
    <mergeCell ref="E35:M35"/>
    <mergeCell ref="N35:P35"/>
    <mergeCell ref="B36:C36"/>
    <mergeCell ref="E36:M36"/>
    <mergeCell ref="N36:P36"/>
    <mergeCell ref="B37:C37"/>
    <mergeCell ref="E37:M37"/>
    <mergeCell ref="N37:P37"/>
    <mergeCell ref="B38:C38"/>
    <mergeCell ref="E38:M38"/>
    <mergeCell ref="N38:P38"/>
    <mergeCell ref="B39:C39"/>
    <mergeCell ref="E39:M39"/>
    <mergeCell ref="N39:P39"/>
    <mergeCell ref="B40:C40"/>
    <mergeCell ref="E40:M40"/>
    <mergeCell ref="N40:P40"/>
    <mergeCell ref="A49:P49"/>
    <mergeCell ref="B41:C41"/>
    <mergeCell ref="E41:M41"/>
    <mergeCell ref="N41:P41"/>
    <mergeCell ref="B42:C42"/>
    <mergeCell ref="E42:M42"/>
    <mergeCell ref="N42:P42"/>
    <mergeCell ref="A44:P44"/>
    <mergeCell ref="A45:P45"/>
    <mergeCell ref="A46:P46"/>
    <mergeCell ref="A47:P47"/>
    <mergeCell ref="A48:P48"/>
    <mergeCell ref="C56:M56"/>
    <mergeCell ref="N56:P56"/>
    <mergeCell ref="C57:I57"/>
    <mergeCell ref="O74:P74"/>
    <mergeCell ref="A50:P50"/>
    <mergeCell ref="A51:P51"/>
    <mergeCell ref="C54:M54"/>
    <mergeCell ref="N54:P54"/>
    <mergeCell ref="C55:M55"/>
    <mergeCell ref="N55:P55"/>
  </mergeCells>
  <pageMargins left="0.1388888888888889" right="0.25" top="0.88888888888888884" bottom="0.75" header="0.3" footer="0.3"/>
  <pageSetup scale="94" orientation="portrait" r:id="rId1"/>
  <headerFooter>
    <oddHeader>&amp;C&amp;7COORDINACIÓN DE EDUCACIÓN BÁSICA
DIRECCIÓN GENERAL DE EDUCACIÓN PARA 
LA EQUIDAD Y FORMACIÓN INTEGRAL 
DIRECCIÓN DE EDUCACIÓN FÍSICA Y DEPORTE</oddHeader>
    <oddFooter>&amp;CPágina &amp;P</oddFooter>
  </headerFooter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concentrado datos inicial</vt:lpstr>
      <vt:lpstr>1°A</vt:lpstr>
      <vt:lpstr>3° prueba</vt:lpstr>
      <vt:lpstr>4° prueba</vt:lpstr>
      <vt:lpstr>5° prueba</vt:lpstr>
      <vt:lpstr>6° prueba</vt:lpstr>
      <vt:lpstr>1°B</vt:lpstr>
      <vt:lpstr>2°A</vt:lpstr>
      <vt:lpstr>2°B</vt:lpstr>
      <vt:lpstr>3°A</vt:lpstr>
      <vt:lpstr>3°B</vt:lpstr>
      <vt:lpstr>4°A</vt:lpstr>
      <vt:lpstr>4°B</vt:lpstr>
      <vt:lpstr>5°A </vt:lpstr>
      <vt:lpstr>5°B</vt:lpstr>
      <vt:lpstr>6°A</vt:lpstr>
      <vt:lpstr>6°B</vt:lpstr>
      <vt:lpstr>preguntas p evaluar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salinas</dc:creator>
  <cp:lastModifiedBy>Tomas</cp:lastModifiedBy>
  <cp:lastPrinted>2014-08-13T04:59:00Z</cp:lastPrinted>
  <dcterms:created xsi:type="dcterms:W3CDTF">2014-07-10T14:59:02Z</dcterms:created>
  <dcterms:modified xsi:type="dcterms:W3CDTF">2014-09-01T02:37:39Z</dcterms:modified>
</cp:coreProperties>
</file>